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6215"/>
  <workbookPr showInkAnnotation="0"/>
  <mc:AlternateContent xmlns:mc="http://schemas.openxmlformats.org/markup-compatibility/2006">
    <mc:Choice Requires="x15">
      <x15ac:absPath xmlns:x15ac="http://schemas.microsoft.com/office/spreadsheetml/2010/11/ac" url="/Users/pooch/Documents/Home/Financial/Retirement and Investing/Mom and Dad/"/>
    </mc:Choice>
  </mc:AlternateContent>
  <bookViews>
    <workbookView xWindow="0" yWindow="460" windowWidth="19200" windowHeight="23540" tabRatio="500"/>
  </bookViews>
  <sheets>
    <sheet name="Not Cherry Picked" sheetId="3" r:id="rId1"/>
    <sheet name="Cherry Picked" sheetId="1" r:id="rId2"/>
  </sheets>
  <calcPr calcId="15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53" i="3" l="1"/>
  <c r="B53" i="3"/>
  <c r="H43" i="3"/>
  <c r="H44" i="3"/>
  <c r="H45" i="3"/>
  <c r="H46" i="3"/>
  <c r="H47" i="3"/>
  <c r="H48" i="3"/>
  <c r="H49" i="3"/>
  <c r="H50" i="3"/>
  <c r="H51" i="3"/>
  <c r="H42" i="3"/>
  <c r="G43" i="3"/>
  <c r="G44" i="3"/>
  <c r="G45" i="3"/>
  <c r="G46" i="3"/>
  <c r="G47" i="3"/>
  <c r="G48" i="3"/>
  <c r="G49" i="3"/>
  <c r="G50" i="3"/>
  <c r="G51" i="3"/>
  <c r="G42" i="3"/>
  <c r="F43" i="3"/>
  <c r="F44" i="3"/>
  <c r="F45" i="3"/>
  <c r="F46" i="3"/>
  <c r="F47" i="3"/>
  <c r="F48" i="3"/>
  <c r="F49" i="3"/>
  <c r="F50" i="3"/>
  <c r="F51" i="3"/>
  <c r="F42" i="3"/>
  <c r="AA14" i="3"/>
  <c r="Z14" i="3"/>
  <c r="Y14" i="3"/>
  <c r="AA13" i="3"/>
  <c r="Z13" i="3"/>
  <c r="Y13" i="3"/>
  <c r="AA12" i="3"/>
  <c r="Z12" i="3"/>
  <c r="Y12" i="3"/>
  <c r="AA11" i="3"/>
  <c r="Z11" i="3"/>
  <c r="Y11" i="3"/>
  <c r="AA10" i="3"/>
  <c r="Z10" i="3"/>
  <c r="Y10" i="3"/>
  <c r="AA9" i="3"/>
  <c r="Z9" i="3"/>
  <c r="Y9" i="3"/>
  <c r="AA8" i="3"/>
  <c r="Z8" i="3"/>
  <c r="Y8" i="3"/>
  <c r="AA7" i="3"/>
  <c r="Z7" i="3"/>
  <c r="Y7" i="3"/>
  <c r="AA6" i="3"/>
  <c r="Z6" i="3"/>
  <c r="Y6" i="3"/>
  <c r="AA5" i="3"/>
  <c r="Z5" i="3"/>
  <c r="Y5" i="3"/>
  <c r="L6" i="3"/>
  <c r="L7" i="3"/>
  <c r="L8" i="3"/>
  <c r="L9" i="3"/>
  <c r="L10" i="3"/>
  <c r="L11" i="3"/>
  <c r="L12" i="3"/>
  <c r="L13" i="3"/>
  <c r="L14" i="3"/>
  <c r="K14" i="3"/>
  <c r="K6" i="3"/>
  <c r="K7" i="3"/>
  <c r="K8" i="3"/>
  <c r="K9" i="3"/>
  <c r="K10" i="3"/>
  <c r="K11" i="3"/>
  <c r="K12" i="3"/>
  <c r="K13" i="3"/>
  <c r="J6" i="3"/>
  <c r="J7" i="3"/>
  <c r="J8" i="3"/>
  <c r="J9" i="3"/>
  <c r="J10" i="3"/>
  <c r="J11" i="3"/>
  <c r="J12" i="3"/>
  <c r="J13" i="3"/>
  <c r="J14" i="3"/>
  <c r="L5" i="3"/>
  <c r="K5" i="3"/>
  <c r="J5" i="3"/>
  <c r="L4" i="3"/>
  <c r="K4" i="3"/>
  <c r="J4" i="3"/>
  <c r="D6" i="3"/>
  <c r="D5" i="3"/>
  <c r="S6" i="3"/>
  <c r="D43" i="3"/>
  <c r="D7" i="3"/>
  <c r="S7" i="3"/>
  <c r="D44" i="3"/>
  <c r="D8" i="3"/>
  <c r="S8" i="3"/>
  <c r="D45" i="3"/>
  <c r="D9" i="3"/>
  <c r="S9" i="3"/>
  <c r="D46" i="3"/>
  <c r="D10" i="3"/>
  <c r="S10" i="3"/>
  <c r="D47" i="3"/>
  <c r="D11" i="3"/>
  <c r="S11" i="3"/>
  <c r="D48" i="3"/>
  <c r="D12" i="3"/>
  <c r="S12" i="3"/>
  <c r="D49" i="3"/>
  <c r="D13" i="3"/>
  <c r="S13" i="3"/>
  <c r="D50" i="3"/>
  <c r="D14" i="3"/>
  <c r="S14" i="3"/>
  <c r="D51" i="3"/>
  <c r="C6" i="3"/>
  <c r="C5" i="3"/>
  <c r="R6" i="3"/>
  <c r="C43" i="3"/>
  <c r="C7" i="3"/>
  <c r="R7" i="3"/>
  <c r="C44" i="3"/>
  <c r="C8" i="3"/>
  <c r="R8" i="3"/>
  <c r="C45" i="3"/>
  <c r="C9" i="3"/>
  <c r="R9" i="3"/>
  <c r="C46" i="3"/>
  <c r="C10" i="3"/>
  <c r="R10" i="3"/>
  <c r="C47" i="3"/>
  <c r="C11" i="3"/>
  <c r="R11" i="3"/>
  <c r="C48" i="3"/>
  <c r="C12" i="3"/>
  <c r="R12" i="3"/>
  <c r="C49" i="3"/>
  <c r="C13" i="3"/>
  <c r="R13" i="3"/>
  <c r="C50" i="3"/>
  <c r="C14" i="3"/>
  <c r="R14" i="3"/>
  <c r="C51" i="3"/>
  <c r="D4" i="3"/>
  <c r="S5" i="3"/>
  <c r="D42" i="3"/>
  <c r="C4" i="3"/>
  <c r="R5" i="3"/>
  <c r="C42" i="3"/>
  <c r="B6" i="3"/>
  <c r="B5" i="3"/>
  <c r="Q6" i="3"/>
  <c r="B43" i="3"/>
  <c r="B7" i="3"/>
  <c r="Q7" i="3"/>
  <c r="B44" i="3"/>
  <c r="B8" i="3"/>
  <c r="Q8" i="3"/>
  <c r="B45" i="3"/>
  <c r="B9" i="3"/>
  <c r="Q9" i="3"/>
  <c r="B46" i="3"/>
  <c r="B10" i="3"/>
  <c r="Q10" i="3"/>
  <c r="B47" i="3"/>
  <c r="B11" i="3"/>
  <c r="Q11" i="3"/>
  <c r="B48" i="3"/>
  <c r="B12" i="3"/>
  <c r="Q12" i="3"/>
  <c r="B49" i="3"/>
  <c r="B13" i="3"/>
  <c r="Q13" i="3"/>
  <c r="B50" i="3"/>
  <c r="B14" i="3"/>
  <c r="Q14" i="3"/>
  <c r="B51" i="3"/>
  <c r="B4" i="3"/>
  <c r="Q5" i="3"/>
  <c r="B42" i="3"/>
  <c r="F13" i="3"/>
  <c r="F14" i="3"/>
  <c r="U14" i="3"/>
  <c r="F31" i="3"/>
  <c r="G13" i="3"/>
  <c r="G14" i="3"/>
  <c r="V14" i="3"/>
  <c r="G31" i="3"/>
  <c r="H13" i="3"/>
  <c r="H14" i="3"/>
  <c r="W14" i="3"/>
  <c r="H31" i="3"/>
  <c r="F33" i="3"/>
  <c r="B31" i="3"/>
  <c r="C31" i="3"/>
  <c r="D31" i="3"/>
  <c r="B33" i="3"/>
  <c r="H12" i="3"/>
  <c r="H11" i="3"/>
  <c r="H10" i="3"/>
  <c r="H9" i="3"/>
  <c r="H8" i="3"/>
  <c r="H7" i="3"/>
  <c r="H6" i="3"/>
  <c r="H5" i="3"/>
  <c r="G5" i="3"/>
  <c r="G6" i="3"/>
  <c r="G7" i="3"/>
  <c r="G8" i="3"/>
  <c r="G9" i="3"/>
  <c r="G10" i="3"/>
  <c r="G11" i="3"/>
  <c r="G12" i="3"/>
  <c r="F5" i="3"/>
  <c r="F6" i="3"/>
  <c r="F7" i="3"/>
  <c r="F8" i="3"/>
  <c r="F9" i="3"/>
  <c r="F10" i="3"/>
  <c r="F11" i="3"/>
  <c r="F12" i="3"/>
  <c r="H4" i="3"/>
  <c r="F4" i="3"/>
  <c r="G4" i="3"/>
  <c r="B22" i="3"/>
  <c r="W6" i="3"/>
  <c r="W7" i="3"/>
  <c r="W8" i="3"/>
  <c r="W9" i="3"/>
  <c r="W10" i="3"/>
  <c r="W11" i="3"/>
  <c r="W12" i="3"/>
  <c r="W13" i="3"/>
  <c r="V6" i="3"/>
  <c r="V7" i="3"/>
  <c r="V8" i="3"/>
  <c r="V9" i="3"/>
  <c r="V10" i="3"/>
  <c r="V11" i="3"/>
  <c r="V12" i="3"/>
  <c r="V13" i="3"/>
  <c r="U6" i="3"/>
  <c r="U7" i="3"/>
  <c r="U8" i="3"/>
  <c r="U9" i="3"/>
  <c r="U10" i="3"/>
  <c r="U11" i="3"/>
  <c r="U12" i="3"/>
  <c r="U13" i="3"/>
  <c r="H30" i="3"/>
  <c r="G30" i="3"/>
  <c r="F30" i="3"/>
  <c r="D30" i="3"/>
  <c r="C30" i="3"/>
  <c r="B30" i="3"/>
  <c r="H29" i="3"/>
  <c r="G29" i="3"/>
  <c r="F29" i="3"/>
  <c r="D29" i="3"/>
  <c r="C29" i="3"/>
  <c r="B29" i="3"/>
  <c r="H28" i="3"/>
  <c r="G28" i="3"/>
  <c r="F28" i="3"/>
  <c r="D28" i="3"/>
  <c r="C28" i="3"/>
  <c r="B28" i="3"/>
  <c r="H27" i="3"/>
  <c r="G27" i="3"/>
  <c r="F27" i="3"/>
  <c r="D27" i="3"/>
  <c r="C27" i="3"/>
  <c r="B27" i="3"/>
  <c r="H26" i="3"/>
  <c r="G26" i="3"/>
  <c r="F26" i="3"/>
  <c r="D26" i="3"/>
  <c r="C26" i="3"/>
  <c r="B26" i="3"/>
  <c r="H25" i="3"/>
  <c r="G25" i="3"/>
  <c r="F25" i="3"/>
  <c r="D25" i="3"/>
  <c r="C25" i="3"/>
  <c r="B25" i="3"/>
  <c r="H24" i="3"/>
  <c r="G24" i="3"/>
  <c r="F24" i="3"/>
  <c r="D24" i="3"/>
  <c r="C24" i="3"/>
  <c r="B24" i="3"/>
  <c r="H23" i="3"/>
  <c r="G23" i="3"/>
  <c r="F23" i="3"/>
  <c r="D23" i="3"/>
  <c r="C23" i="3"/>
  <c r="B23" i="3"/>
  <c r="W5" i="3"/>
  <c r="H22" i="3"/>
  <c r="V5" i="3"/>
  <c r="G22" i="3"/>
  <c r="U5" i="3"/>
  <c r="F22" i="3"/>
  <c r="D22" i="3"/>
  <c r="C22" i="3"/>
  <c r="B22" i="1"/>
  <c r="B23" i="1"/>
  <c r="B24" i="1"/>
  <c r="B25" i="1"/>
  <c r="B26" i="1"/>
  <c r="B27" i="1"/>
  <c r="B28" i="1"/>
  <c r="B29" i="1"/>
  <c r="B30" i="1"/>
  <c r="B31" i="1"/>
  <c r="C22" i="1"/>
  <c r="C23" i="1"/>
  <c r="C24" i="1"/>
  <c r="C25" i="1"/>
  <c r="C26" i="1"/>
  <c r="C27" i="1"/>
  <c r="C28" i="1"/>
  <c r="C29" i="1"/>
  <c r="C30" i="1"/>
  <c r="C31" i="1"/>
  <c r="D22" i="1"/>
  <c r="D23" i="1"/>
  <c r="D24" i="1"/>
  <c r="D25" i="1"/>
  <c r="D26" i="1"/>
  <c r="D27" i="1"/>
  <c r="D28" i="1"/>
  <c r="D29" i="1"/>
  <c r="D30" i="1"/>
  <c r="D31" i="1"/>
  <c r="H23" i="1"/>
  <c r="H24" i="1"/>
  <c r="H25" i="1"/>
  <c r="H26" i="1"/>
  <c r="H27" i="1"/>
  <c r="H28" i="1"/>
  <c r="H29" i="1"/>
  <c r="H30" i="1"/>
  <c r="H31" i="1"/>
  <c r="H22" i="1"/>
  <c r="G23" i="1"/>
  <c r="G24" i="1"/>
  <c r="G25" i="1"/>
  <c r="G26" i="1"/>
  <c r="G27" i="1"/>
  <c r="G28" i="1"/>
  <c r="G29" i="1"/>
  <c r="G30" i="1"/>
  <c r="G31" i="1"/>
  <c r="G22" i="1"/>
  <c r="F23" i="1"/>
  <c r="F24" i="1"/>
  <c r="F25" i="1"/>
  <c r="F26" i="1"/>
  <c r="F27" i="1"/>
  <c r="F28" i="1"/>
  <c r="F29" i="1"/>
  <c r="F30" i="1"/>
  <c r="F31" i="1"/>
  <c r="F22" i="1"/>
  <c r="O5" i="1"/>
  <c r="U6" i="1"/>
  <c r="U7" i="1"/>
  <c r="U8" i="1"/>
  <c r="U9" i="1"/>
  <c r="U10" i="1"/>
  <c r="U11" i="1"/>
  <c r="U12" i="1"/>
  <c r="U13" i="1"/>
  <c r="U14" i="1"/>
  <c r="T6" i="1"/>
  <c r="T7" i="1"/>
  <c r="T8" i="1"/>
  <c r="T9" i="1"/>
  <c r="T10" i="1"/>
  <c r="T11" i="1"/>
  <c r="T12" i="1"/>
  <c r="T13" i="1"/>
  <c r="T14" i="1"/>
  <c r="U5" i="1"/>
  <c r="T5" i="1"/>
  <c r="S6" i="1"/>
  <c r="S7" i="1"/>
  <c r="S8" i="1"/>
  <c r="S9" i="1"/>
  <c r="S10" i="1"/>
  <c r="S11" i="1"/>
  <c r="S12" i="1"/>
  <c r="S13" i="1"/>
  <c r="S14" i="1"/>
  <c r="S5" i="1"/>
  <c r="Q6" i="1"/>
  <c r="Q7" i="1"/>
  <c r="Q8" i="1"/>
  <c r="Q9" i="1"/>
  <c r="Q10" i="1"/>
  <c r="Q11" i="1"/>
  <c r="Q12" i="1"/>
  <c r="Q13" i="1"/>
  <c r="Q14" i="1"/>
  <c r="Q5" i="1"/>
  <c r="P6" i="1"/>
  <c r="P7" i="1"/>
  <c r="P8" i="1"/>
  <c r="P9" i="1"/>
  <c r="P10" i="1"/>
  <c r="P11" i="1"/>
  <c r="P12" i="1"/>
  <c r="P13" i="1"/>
  <c r="P14" i="1"/>
  <c r="P5" i="1"/>
  <c r="O6" i="1"/>
  <c r="O7" i="1"/>
  <c r="O8" i="1"/>
  <c r="O9" i="1"/>
  <c r="O10" i="1"/>
  <c r="O11" i="1"/>
  <c r="O12" i="1"/>
  <c r="O13" i="1"/>
  <c r="O14" i="1"/>
</calcChain>
</file>

<file path=xl/sharedStrings.xml><?xml version="1.0" encoding="utf-8"?>
<sst xmlns="http://schemas.openxmlformats.org/spreadsheetml/2006/main" count="135" uniqueCount="24">
  <si>
    <t>FMUEX</t>
  </si>
  <si>
    <t>FMNEX</t>
  </si>
  <si>
    <t>FMFIX</t>
  </si>
  <si>
    <t>VTSMX</t>
  </si>
  <si>
    <t>VGTSX</t>
  </si>
  <si>
    <t>VBMFX</t>
  </si>
  <si>
    <t>U.S.</t>
  </si>
  <si>
    <t>International</t>
  </si>
  <si>
    <t>Other</t>
  </si>
  <si>
    <t>Amount of money at 12/31/year</t>
  </si>
  <si>
    <t>9 years - no fees</t>
  </si>
  <si>
    <t>9 years - with fees</t>
  </si>
  <si>
    <t>0.75% fee</t>
  </si>
  <si>
    <t>0.3% fee</t>
  </si>
  <si>
    <t>Amount of money at 6/24/year</t>
  </si>
  <si>
    <t>10 years - no fees</t>
  </si>
  <si>
    <t>10 years - with fees</t>
  </si>
  <si>
    <t>base data</t>
  </si>
  <si>
    <t>Result</t>
  </si>
  <si>
    <t>VTSAX</t>
  </si>
  <si>
    <t>VTIAX</t>
  </si>
  <si>
    <t xml:space="preserve">10 years - with fees </t>
  </si>
  <si>
    <t>CORRECT VANGUARD FUND</t>
  </si>
  <si>
    <t>VBTLX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</si>
</sst>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0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Helvetica"/>
    </font>
    <font>
      <b/>
      <sz val="14"/>
      <color theme="1"/>
      <name val="Helvetica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Helvetica"/>
    </font>
    <font>
      <sz val="10"/>
      <color theme="1"/>
      <name val="Helvetica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">
    <xf numFmtId="0" fontId="0" fillId="0" borderId="0" xfId="0"/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/>
    <xf numFmtId="3" fontId="3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164" fontId="0" fillId="0" borderId="0" xfId="1" applyNumberFormat="1" applyFont="1"/>
    <xf numFmtId="10" fontId="9" fillId="0" borderId="0" xfId="0" applyNumberFormat="1" applyFont="1" applyAlignment="1">
      <alignment horizontal="center"/>
    </xf>
    <xf numFmtId="0" fontId="5" fillId="0" borderId="0" xfId="0" applyFont="1" applyAlignment="1">
      <alignment horizontal="right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I53"/>
  <sheetViews>
    <sheetView tabSelected="1" topLeftCell="A14" workbookViewId="0">
      <selection activeCell="F56" sqref="F56"/>
    </sheetView>
  </sheetViews>
  <sheetFormatPr baseColWidth="10" defaultRowHeight="16" x14ac:dyDescent="0.2"/>
  <cols>
    <col min="1" max="1" width="25" customWidth="1"/>
    <col min="2" max="2" width="13.6640625" customWidth="1"/>
    <col min="3" max="4" width="12.6640625" bestFit="1" customWidth="1"/>
    <col min="6" max="6" width="12.6640625" bestFit="1" customWidth="1"/>
    <col min="7" max="7" width="11.6640625" bestFit="1" customWidth="1"/>
    <col min="8" max="8" width="12.6640625" bestFit="1" customWidth="1"/>
    <col min="24" max="24" width="22.6640625" customWidth="1"/>
  </cols>
  <sheetData>
    <row r="2" spans="1:27" ht="24" x14ac:dyDescent="0.3">
      <c r="A2" s="6" t="s">
        <v>15</v>
      </c>
      <c r="B2" s="5" t="s">
        <v>6</v>
      </c>
      <c r="C2" s="5" t="s">
        <v>7</v>
      </c>
      <c r="D2" s="5" t="s">
        <v>8</v>
      </c>
      <c r="E2" s="5"/>
      <c r="F2" s="5" t="s">
        <v>6</v>
      </c>
      <c r="G2" s="5" t="s">
        <v>7</v>
      </c>
      <c r="H2" s="5" t="s">
        <v>8</v>
      </c>
      <c r="J2" s="5" t="s">
        <v>6</v>
      </c>
      <c r="K2" s="5" t="s">
        <v>7</v>
      </c>
      <c r="L2" s="5" t="s">
        <v>8</v>
      </c>
      <c r="Q2" s="5" t="s">
        <v>6</v>
      </c>
      <c r="R2" s="5" t="s">
        <v>7</v>
      </c>
      <c r="S2" s="5" t="s">
        <v>8</v>
      </c>
      <c r="T2" s="5"/>
      <c r="U2" s="5" t="s">
        <v>6</v>
      </c>
      <c r="V2" s="5" t="s">
        <v>7</v>
      </c>
      <c r="W2" s="5" t="s">
        <v>8</v>
      </c>
      <c r="Y2" s="5" t="s">
        <v>6</v>
      </c>
      <c r="Z2" s="5" t="s">
        <v>7</v>
      </c>
      <c r="AA2" s="5" t="s">
        <v>8</v>
      </c>
    </row>
    <row r="3" spans="1:27" ht="18" x14ac:dyDescent="0.2">
      <c r="A3" s="7" t="s">
        <v>14</v>
      </c>
      <c r="B3" s="1" t="s">
        <v>0</v>
      </c>
      <c r="C3" s="1" t="s">
        <v>1</v>
      </c>
      <c r="D3" s="1" t="s">
        <v>2</v>
      </c>
      <c r="E3" s="1"/>
      <c r="F3" s="1" t="s">
        <v>3</v>
      </c>
      <c r="G3" s="1" t="s">
        <v>4</v>
      </c>
      <c r="H3" s="1" t="s">
        <v>5</v>
      </c>
      <c r="J3" s="1" t="s">
        <v>19</v>
      </c>
      <c r="K3" s="1" t="s">
        <v>20</v>
      </c>
      <c r="L3" s="1" t="s">
        <v>23</v>
      </c>
      <c r="Q3" s="1" t="s">
        <v>0</v>
      </c>
      <c r="R3" s="1" t="s">
        <v>1</v>
      </c>
      <c r="S3" s="1" t="s">
        <v>2</v>
      </c>
      <c r="T3" s="1"/>
      <c r="U3" s="1" t="s">
        <v>3</v>
      </c>
      <c r="V3" s="1" t="s">
        <v>4</v>
      </c>
      <c r="W3" s="1" t="s">
        <v>5</v>
      </c>
      <c r="Y3" s="1" t="s">
        <v>19</v>
      </c>
      <c r="Z3" s="1" t="s">
        <v>20</v>
      </c>
      <c r="AA3" s="1" t="s">
        <v>23</v>
      </c>
    </row>
    <row r="4" spans="1:27" ht="21" x14ac:dyDescent="0.25">
      <c r="A4" s="3">
        <v>2008</v>
      </c>
      <c r="B4" s="4">
        <f>Y35*1</f>
        <v>10000</v>
      </c>
      <c r="C4" s="4">
        <f t="shared" ref="C4:G14" si="0">Z35*1</f>
        <v>10000</v>
      </c>
      <c r="D4" s="4">
        <f t="shared" si="0"/>
        <v>10000</v>
      </c>
      <c r="E4" s="4"/>
      <c r="F4" s="4">
        <f t="shared" si="0"/>
        <v>10000</v>
      </c>
      <c r="G4" s="4">
        <f t="shared" si="0"/>
        <v>10000</v>
      </c>
      <c r="H4" s="4">
        <f>AE35*1</f>
        <v>10000</v>
      </c>
      <c r="J4" s="4">
        <f t="shared" ref="J4:J14" si="1">AG35*1</f>
        <v>10000</v>
      </c>
      <c r="K4" s="4">
        <f t="shared" ref="K4:K14" si="2">AH35*1</f>
        <v>10000</v>
      </c>
      <c r="L4" s="4">
        <f>AI35*1</f>
        <v>10000</v>
      </c>
    </row>
    <row r="5" spans="1:27" ht="21" x14ac:dyDescent="0.25">
      <c r="A5" s="3">
        <v>2009</v>
      </c>
      <c r="B5" s="4">
        <f t="shared" ref="B5:B14" si="3">Y36*1</f>
        <v>6765.55</v>
      </c>
      <c r="C5" s="4">
        <f t="shared" si="0"/>
        <v>7027.37</v>
      </c>
      <c r="D5" s="4">
        <f t="shared" si="0"/>
        <v>10420.33</v>
      </c>
      <c r="E5" s="4"/>
      <c r="F5" s="4">
        <f t="shared" si="0"/>
        <v>6994.81</v>
      </c>
      <c r="G5" s="4">
        <f t="shared" si="0"/>
        <v>6775.35</v>
      </c>
      <c r="H5" s="4">
        <f t="shared" ref="H5:H14" si="4">AE36*1</f>
        <v>10618.17</v>
      </c>
      <c r="J5" s="4">
        <f t="shared" si="1"/>
        <v>7000.32</v>
      </c>
      <c r="K5" s="4">
        <f t="shared" si="2"/>
        <v>6775.36</v>
      </c>
      <c r="L5" s="4">
        <f t="shared" ref="L5:L14" si="5">AI36*1</f>
        <v>10627.28</v>
      </c>
      <c r="Q5" s="8">
        <f>(B5-B4)/B4</f>
        <v>-0.32344499999999998</v>
      </c>
      <c r="R5" s="8">
        <f>(C5-C4)/C4</f>
        <v>-0.297263</v>
      </c>
      <c r="S5" s="8">
        <f>(D5-D4)/D4</f>
        <v>4.2032999999999994E-2</v>
      </c>
      <c r="U5" s="8">
        <f>(F5-F4)/F4</f>
        <v>-0.30051899999999998</v>
      </c>
      <c r="V5" s="8">
        <f>(G5-G4)/G4</f>
        <v>-0.32246499999999995</v>
      </c>
      <c r="W5" s="8">
        <f>(H5-H4)/H4</f>
        <v>6.1817000000000004E-2</v>
      </c>
      <c r="Y5" s="8">
        <f>(J5-J4)/J4</f>
        <v>-0.29996800000000001</v>
      </c>
      <c r="Z5" s="8">
        <f>(K5-K4)/K4</f>
        <v>-0.32246400000000003</v>
      </c>
      <c r="AA5" s="8">
        <f>(L5-L4)/L4</f>
        <v>6.2728000000000061E-2</v>
      </c>
    </row>
    <row r="6" spans="1:27" ht="21" x14ac:dyDescent="0.25">
      <c r="A6" s="3">
        <v>2010</v>
      </c>
      <c r="B6" s="4">
        <f t="shared" si="3"/>
        <v>8877.9699999999993</v>
      </c>
      <c r="C6" s="4">
        <f t="shared" si="0"/>
        <v>8345.74</v>
      </c>
      <c r="D6" s="4">
        <f t="shared" si="0"/>
        <v>10788.72</v>
      </c>
      <c r="E6" s="4"/>
      <c r="F6" s="4">
        <f t="shared" si="0"/>
        <v>8629.42</v>
      </c>
      <c r="G6" s="4">
        <f t="shared" si="0"/>
        <v>7780.73</v>
      </c>
      <c r="H6" s="4">
        <f t="shared" si="4"/>
        <v>11619.95</v>
      </c>
      <c r="J6" s="4">
        <f t="shared" si="1"/>
        <v>8648.8700000000008</v>
      </c>
      <c r="K6" s="4">
        <f t="shared" si="2"/>
        <v>7780.73</v>
      </c>
      <c r="L6" s="4">
        <f t="shared" si="5"/>
        <v>11643.42</v>
      </c>
      <c r="Q6" s="8">
        <f>(B6-B5)/B5</f>
        <v>0.31223182150749001</v>
      </c>
      <c r="R6" s="8">
        <f>(C6-C5)/C5</f>
        <v>0.18760503573883258</v>
      </c>
      <c r="S6" s="8">
        <f>(D6-D5)/D5</f>
        <v>3.5353007054479024E-2</v>
      </c>
      <c r="U6" s="8">
        <f>(F6-F5)/F5</f>
        <v>0.23368897797080973</v>
      </c>
      <c r="V6" s="8">
        <f>(G6-G5)/G5</f>
        <v>0.14838790615982925</v>
      </c>
      <c r="W6" s="8">
        <f>(H6-H5)/H5</f>
        <v>9.4345824186276975E-2</v>
      </c>
      <c r="Y6" s="8">
        <f>(J6-J5)/J5</f>
        <v>0.23549637730846606</v>
      </c>
      <c r="Z6" s="8">
        <f>(K6-K5)/K5</f>
        <v>0.14838621121239312</v>
      </c>
      <c r="AA6" s="8">
        <f>(L6-L5)/L5</f>
        <v>9.561618777335304E-2</v>
      </c>
    </row>
    <row r="7" spans="1:27" ht="21" x14ac:dyDescent="0.25">
      <c r="A7" s="3">
        <v>2011</v>
      </c>
      <c r="B7" s="4">
        <f t="shared" si="3"/>
        <v>11129.17</v>
      </c>
      <c r="C7" s="4">
        <f t="shared" si="0"/>
        <v>10223.31</v>
      </c>
      <c r="D7" s="4">
        <f t="shared" si="0"/>
        <v>11080.1</v>
      </c>
      <c r="E7" s="4"/>
      <c r="F7" s="4">
        <f t="shared" si="0"/>
        <v>10545.9</v>
      </c>
      <c r="G7" s="4">
        <f t="shared" si="0"/>
        <v>9356.92</v>
      </c>
      <c r="H7" s="4">
        <f t="shared" si="4"/>
        <v>12226.13</v>
      </c>
      <c r="J7" s="4">
        <f t="shared" si="1"/>
        <v>10580.78</v>
      </c>
      <c r="K7" s="4">
        <f t="shared" si="2"/>
        <v>9356.34</v>
      </c>
      <c r="L7" s="4">
        <f t="shared" si="5"/>
        <v>12264.3</v>
      </c>
      <c r="Q7" s="8">
        <f>(B7-B6)/B6</f>
        <v>0.25357148086781112</v>
      </c>
      <c r="R7" s="8">
        <f>(C7-C6)/C6</f>
        <v>0.2249734595134763</v>
      </c>
      <c r="S7" s="8">
        <f>(D7-D6)/D6</f>
        <v>2.7007837815792888E-2</v>
      </c>
      <c r="U7" s="8">
        <f>(F7-F6)/F6</f>
        <v>0.22208676828801929</v>
      </c>
      <c r="V7" s="8">
        <f>(G7-G6)/G6</f>
        <v>0.20257610789733105</v>
      </c>
      <c r="W7" s="8">
        <f>(H7-H6)/H6</f>
        <v>5.2167177999905202E-2</v>
      </c>
      <c r="Y7" s="8">
        <f>(J7-J6)/J6</f>
        <v>0.22337137683882399</v>
      </c>
      <c r="Z7" s="8">
        <f>(K7-K6)/K6</f>
        <v>0.20250156476320355</v>
      </c>
      <c r="AA7" s="8">
        <f>(L7-L6)/L6</f>
        <v>5.3324538666474214E-2</v>
      </c>
    </row>
    <row r="8" spans="1:27" ht="21" x14ac:dyDescent="0.25">
      <c r="A8" s="3">
        <v>2012</v>
      </c>
      <c r="B8" s="4">
        <f t="shared" si="3"/>
        <v>11016.57</v>
      </c>
      <c r="C8" s="4">
        <f t="shared" si="0"/>
        <v>8526.9699999999993</v>
      </c>
      <c r="D8" s="4">
        <f t="shared" si="0"/>
        <v>11306.09</v>
      </c>
      <c r="E8" s="4"/>
      <c r="F8" s="4">
        <f t="shared" si="0"/>
        <v>11149.08</v>
      </c>
      <c r="G8" s="4">
        <f t="shared" si="0"/>
        <v>8131.79</v>
      </c>
      <c r="H8" s="4">
        <f t="shared" si="4"/>
        <v>12978.47</v>
      </c>
      <c r="J8" s="4">
        <f t="shared" si="1"/>
        <v>11199.49</v>
      </c>
      <c r="K8" s="4">
        <f t="shared" si="2"/>
        <v>8136.84</v>
      </c>
      <c r="L8" s="4">
        <f t="shared" si="5"/>
        <v>13034.22</v>
      </c>
      <c r="Q8" s="8">
        <f>(B8-B7)/B7</f>
        <v>-1.0117555936336705E-2</v>
      </c>
      <c r="R8" s="8">
        <f>(C8-C7)/C7</f>
        <v>-0.16592864737545865</v>
      </c>
      <c r="S8" s="8">
        <f>(D8-D7)/D7</f>
        <v>2.0396025306630785E-2</v>
      </c>
      <c r="U8" s="8">
        <f>(F8-F7)/F7</f>
        <v>5.7195687423548518E-2</v>
      </c>
      <c r="V8" s="8">
        <f>(G8-G7)/G7</f>
        <v>-0.1309330420693989</v>
      </c>
      <c r="W8" s="8">
        <f>(H8-H7)/H7</f>
        <v>6.153541635824257E-2</v>
      </c>
      <c r="Y8" s="8">
        <f>(J8-J7)/J7</f>
        <v>5.8474895045544761E-2</v>
      </c>
      <c r="Z8" s="8">
        <f>(K8-K7)/K7</f>
        <v>-0.13033942759668846</v>
      </c>
      <c r="AA8" s="8">
        <f>(L8-L7)/L7</f>
        <v>6.2777329321689793E-2</v>
      </c>
    </row>
    <row r="9" spans="1:27" ht="21" x14ac:dyDescent="0.25">
      <c r="A9" s="3">
        <v>2013</v>
      </c>
      <c r="B9" s="4">
        <f t="shared" si="3"/>
        <v>14185.58</v>
      </c>
      <c r="C9" s="4">
        <f t="shared" si="0"/>
        <v>9999.91</v>
      </c>
      <c r="D9" s="4">
        <f t="shared" si="0"/>
        <v>11205.25</v>
      </c>
      <c r="E9" s="4"/>
      <c r="F9" s="4">
        <f t="shared" si="0"/>
        <v>13501.67</v>
      </c>
      <c r="G9" s="4">
        <f t="shared" si="0"/>
        <v>9216.75</v>
      </c>
      <c r="H9" s="4">
        <f t="shared" si="4"/>
        <v>12792.59</v>
      </c>
      <c r="J9" s="4">
        <f t="shared" si="1"/>
        <v>13577.39</v>
      </c>
      <c r="K9" s="4">
        <f t="shared" si="2"/>
        <v>9227.7999999999993</v>
      </c>
      <c r="L9" s="4">
        <f t="shared" si="5"/>
        <v>12861.17</v>
      </c>
      <c r="Q9" s="8">
        <f>(B9-B8)/B8</f>
        <v>0.2876584998779112</v>
      </c>
      <c r="R9" s="8">
        <f>(C9-C8)/C8</f>
        <v>0.17273896823842474</v>
      </c>
      <c r="S9" s="8">
        <f>(D9-D8)/D8</f>
        <v>-8.9190869699427612E-3</v>
      </c>
      <c r="U9" s="8">
        <f>(F9-F8)/F8</f>
        <v>0.21101202969213606</v>
      </c>
      <c r="V9" s="8">
        <f>(G9-G8)/G8</f>
        <v>0.1334220386901285</v>
      </c>
      <c r="W9" s="8">
        <f>(H9-H8)/H8</f>
        <v>-1.432218127406383E-2</v>
      </c>
      <c r="Y9" s="8">
        <f>(J9-J8)/J8</f>
        <v>0.21232216824158953</v>
      </c>
      <c r="Z9" s="8">
        <f>(K9-K8)/K8</f>
        <v>0.13407661942473972</v>
      </c>
      <c r="AA9" s="8">
        <f>(L9-L8)/L8</f>
        <v>-1.3276590390525807E-2</v>
      </c>
    </row>
    <row r="10" spans="1:27" ht="21" x14ac:dyDescent="0.25">
      <c r="A10" s="3">
        <v>2014</v>
      </c>
      <c r="B10" s="4">
        <f t="shared" si="3"/>
        <v>18058.099999999999</v>
      </c>
      <c r="C10" s="4">
        <f t="shared" si="0"/>
        <v>13055.18</v>
      </c>
      <c r="D10" s="4">
        <f t="shared" si="0"/>
        <v>11343.87</v>
      </c>
      <c r="E10" s="4"/>
      <c r="F10" s="4">
        <f t="shared" si="0"/>
        <v>17152.349999999999</v>
      </c>
      <c r="G10" s="4">
        <f t="shared" si="0"/>
        <v>11556.04</v>
      </c>
      <c r="H10" s="4">
        <f t="shared" si="4"/>
        <v>13374.7</v>
      </c>
      <c r="J10" s="4">
        <f t="shared" si="1"/>
        <v>17271.47</v>
      </c>
      <c r="K10" s="4">
        <f t="shared" si="2"/>
        <v>11572.73</v>
      </c>
      <c r="L10" s="4">
        <f t="shared" si="5"/>
        <v>13463.15</v>
      </c>
      <c r="Q10" s="8">
        <f>(B10-B9)/B9</f>
        <v>0.2729898953726248</v>
      </c>
      <c r="R10" s="8">
        <f>(C10-C9)/C9</f>
        <v>0.30552974976774794</v>
      </c>
      <c r="S10" s="8">
        <f>(D10-D9)/D9</f>
        <v>1.2370986814216622E-2</v>
      </c>
      <c r="U10" s="8">
        <f>(F10-F9)/F9</f>
        <v>0.27038729283118301</v>
      </c>
      <c r="V10" s="8">
        <f>(G10-G9)/G9</f>
        <v>0.25380855507635564</v>
      </c>
      <c r="W10" s="8">
        <f>(H10-H9)/H9</f>
        <v>4.5503686118291961E-2</v>
      </c>
      <c r="Y10" s="8">
        <f>(J10-J9)/J9</f>
        <v>0.27207585552156943</v>
      </c>
      <c r="Z10" s="8">
        <f>(K10-K9)/K9</f>
        <v>0.25411582392336207</v>
      </c>
      <c r="AA10" s="8">
        <f>(L10-L9)/L9</f>
        <v>4.6806005985458518E-2</v>
      </c>
    </row>
    <row r="11" spans="1:27" ht="21" x14ac:dyDescent="0.25">
      <c r="A11" s="3">
        <v>2015</v>
      </c>
      <c r="B11" s="4">
        <f t="shared" si="3"/>
        <v>19354.95</v>
      </c>
      <c r="C11" s="4">
        <f t="shared" si="0"/>
        <v>12816.57</v>
      </c>
      <c r="D11" s="4">
        <f t="shared" si="0"/>
        <v>11397.17</v>
      </c>
      <c r="E11" s="4"/>
      <c r="F11" s="4">
        <f t="shared" si="0"/>
        <v>18905.25</v>
      </c>
      <c r="G11" s="4">
        <f t="shared" si="0"/>
        <v>11396.45</v>
      </c>
      <c r="H11" s="4">
        <f t="shared" si="4"/>
        <v>13615.68</v>
      </c>
      <c r="J11" s="4">
        <f t="shared" si="1"/>
        <v>19056.04</v>
      </c>
      <c r="K11" s="4">
        <f t="shared" si="2"/>
        <v>11424.15</v>
      </c>
      <c r="L11" s="4">
        <f t="shared" si="5"/>
        <v>13722.46</v>
      </c>
      <c r="Q11" s="8">
        <f>(B11-B10)/B10</f>
        <v>7.1815418011861837E-2</v>
      </c>
      <c r="R11" s="8">
        <f>(C11-C10)/C10</f>
        <v>-1.8277036394749101E-2</v>
      </c>
      <c r="S11" s="8">
        <f>(D11-D10)/D10</f>
        <v>4.6985728856200988E-3</v>
      </c>
      <c r="U11" s="8">
        <f>(F11-F10)/F10</f>
        <v>0.10219590901538282</v>
      </c>
      <c r="V11" s="8">
        <f>(G11-G10)/G10</f>
        <v>-1.3810094115285179E-2</v>
      </c>
      <c r="W11" s="8">
        <f>(H11-H10)/H10</f>
        <v>1.8017600394775176E-2</v>
      </c>
      <c r="Y11" s="8">
        <f>(J11-J10)/J10</f>
        <v>0.10332473147913869</v>
      </c>
      <c r="Z11" s="8">
        <f>(K11-K10)/K10</f>
        <v>-1.2838802944508334E-2</v>
      </c>
      <c r="AA11" s="8">
        <f>(L11-L10)/L10</f>
        <v>1.9260722787757655E-2</v>
      </c>
    </row>
    <row r="12" spans="1:27" ht="21" x14ac:dyDescent="0.25">
      <c r="A12" s="3">
        <v>2016</v>
      </c>
      <c r="B12" s="4">
        <f t="shared" si="3"/>
        <v>17868.91</v>
      </c>
      <c r="C12" s="4">
        <f t="shared" si="0"/>
        <v>10851.09</v>
      </c>
      <c r="D12" s="4">
        <f t="shared" si="0"/>
        <v>11654.24</v>
      </c>
      <c r="E12" s="4"/>
      <c r="F12" s="4">
        <f t="shared" si="0"/>
        <v>18334.68</v>
      </c>
      <c r="G12" s="4">
        <f t="shared" si="0"/>
        <v>9718.52</v>
      </c>
      <c r="H12" s="4">
        <f t="shared" si="4"/>
        <v>14372.99</v>
      </c>
      <c r="J12" s="4">
        <f t="shared" si="1"/>
        <v>18502.12</v>
      </c>
      <c r="K12" s="4">
        <f t="shared" si="2"/>
        <v>9748.39</v>
      </c>
      <c r="L12" s="4">
        <f t="shared" si="5"/>
        <v>14499.27</v>
      </c>
      <c r="Q12" s="8">
        <f>(B12-B11)/B11</f>
        <v>-7.6778291858155184E-2</v>
      </c>
      <c r="R12" s="8">
        <f>(C12-C11)/C11</f>
        <v>-0.15335460267450648</v>
      </c>
      <c r="S12" s="8">
        <f>(D12-D11)/D11</f>
        <v>2.2555599328605232E-2</v>
      </c>
      <c r="U12" s="8">
        <f>(F12-F11)/F11</f>
        <v>-3.0180505415162439E-2</v>
      </c>
      <c r="V12" s="8">
        <f>(G12-G11)/G11</f>
        <v>-0.14723269088180971</v>
      </c>
      <c r="W12" s="8">
        <f>(H12-H11)/H11</f>
        <v>5.5620431737526108E-2</v>
      </c>
      <c r="Y12" s="8">
        <f>(J12-J11)/J11</f>
        <v>-2.9067949059720797E-2</v>
      </c>
      <c r="Z12" s="8">
        <f>(K12-K11)/K11</f>
        <v>-0.14668574904916343</v>
      </c>
      <c r="AA12" s="8">
        <f>(L12-L11)/L11</f>
        <v>5.6608654716428494E-2</v>
      </c>
    </row>
    <row r="13" spans="1:27" ht="21" x14ac:dyDescent="0.25">
      <c r="A13" s="3">
        <v>2017</v>
      </c>
      <c r="B13" s="4">
        <f t="shared" si="3"/>
        <v>21963.87</v>
      </c>
      <c r="C13" s="4">
        <f t="shared" si="0"/>
        <v>13750.2</v>
      </c>
      <c r="D13" s="4">
        <f t="shared" si="0"/>
        <v>11657.62</v>
      </c>
      <c r="E13" s="4"/>
      <c r="F13" s="4">
        <f t="shared" si="0"/>
        <v>22456.13</v>
      </c>
      <c r="G13" s="4">
        <f t="shared" si="0"/>
        <v>12046.75</v>
      </c>
      <c r="H13" s="4">
        <f t="shared" si="4"/>
        <v>14465.63</v>
      </c>
      <c r="J13" s="4">
        <f t="shared" si="1"/>
        <v>22679.82</v>
      </c>
      <c r="K13" s="4">
        <f t="shared" si="2"/>
        <v>12092.15</v>
      </c>
      <c r="L13" s="4">
        <f t="shared" si="5"/>
        <v>14606.51</v>
      </c>
      <c r="Q13" s="8">
        <f>(B13-B12)/B12</f>
        <v>0.22916674827955366</v>
      </c>
      <c r="R13" s="8">
        <f>(C13-C12)/C12</f>
        <v>0.26717223799636725</v>
      </c>
      <c r="S13" s="8">
        <f>(D13-D12)/D12</f>
        <v>2.9002320185623592E-4</v>
      </c>
      <c r="U13" s="8">
        <f>(F13-F12)/F12</f>
        <v>0.2247898517999769</v>
      </c>
      <c r="V13" s="8">
        <f>(G13-G12)/G12</f>
        <v>0.23956631256611083</v>
      </c>
      <c r="W13" s="8">
        <f>(H13-H12)/H12</f>
        <v>6.4454229774041048E-3</v>
      </c>
      <c r="Y13" s="8">
        <f>(J13-J12)/J12</f>
        <v>0.22579574664957319</v>
      </c>
      <c r="Z13" s="8">
        <f>(K13-K12)/K12</f>
        <v>0.24042534203083796</v>
      </c>
      <c r="AA13" s="8">
        <f>(L13-L12)/L12</f>
        <v>7.3962344311127234E-3</v>
      </c>
    </row>
    <row r="14" spans="1:27" ht="21" x14ac:dyDescent="0.25">
      <c r="A14" s="3">
        <v>2018</v>
      </c>
      <c r="B14" s="4">
        <f t="shared" si="3"/>
        <v>25585.73</v>
      </c>
      <c r="C14" s="4">
        <f t="shared" si="0"/>
        <v>14974.3</v>
      </c>
      <c r="D14" s="4">
        <f t="shared" si="0"/>
        <v>11609.14</v>
      </c>
      <c r="E14" s="4"/>
      <c r="F14" s="4">
        <f t="shared" si="0"/>
        <v>26005.99</v>
      </c>
      <c r="G14" s="4">
        <f t="shared" si="0"/>
        <v>13080.1</v>
      </c>
      <c r="H14" s="4">
        <f t="shared" si="4"/>
        <v>14240.04</v>
      </c>
      <c r="J14" s="4">
        <f t="shared" si="1"/>
        <v>26295.03</v>
      </c>
      <c r="K14" s="4">
        <f t="shared" si="2"/>
        <v>13138.79</v>
      </c>
      <c r="L14" s="4">
        <f t="shared" si="5"/>
        <v>14392.47</v>
      </c>
      <c r="Q14" s="8">
        <f>(B14-B13)/B13</f>
        <v>0.16490081210642754</v>
      </c>
      <c r="R14" s="8">
        <f>(C14-C13)/C13</f>
        <v>8.9024159648586815E-2</v>
      </c>
      <c r="S14" s="8">
        <f>(D14-D13)/D13</f>
        <v>-4.1586533100239484E-3</v>
      </c>
      <c r="U14" s="8">
        <f>(F14-F13)/F13</f>
        <v>0.15807977598989675</v>
      </c>
      <c r="V14" s="8">
        <f>(G14-G13)/G13</f>
        <v>8.5778321954054035E-2</v>
      </c>
      <c r="W14" s="8">
        <f>(H14-H13)/H13</f>
        <v>-1.5594896316302736E-2</v>
      </c>
      <c r="Y14" s="8">
        <f>(J14-J13)/J13</f>
        <v>0.15940205874649796</v>
      </c>
      <c r="Z14" s="8">
        <f>(K14-K13)/K13</f>
        <v>8.6555327216417371E-2</v>
      </c>
      <c r="AA14" s="8">
        <f>(L14-L13)/L13</f>
        <v>-1.4653740010447456E-2</v>
      </c>
    </row>
    <row r="15" spans="1:27" ht="21" x14ac:dyDescent="0.25">
      <c r="A15" s="3"/>
      <c r="B15" s="4"/>
      <c r="C15" s="4"/>
      <c r="D15" s="4"/>
      <c r="E15" s="4"/>
      <c r="F15" s="4"/>
      <c r="G15" s="4"/>
      <c r="H15" s="4"/>
    </row>
    <row r="18" spans="1:12" x14ac:dyDescent="0.2">
      <c r="C18" s="2" t="s">
        <v>12</v>
      </c>
      <c r="G18" s="2" t="s">
        <v>13</v>
      </c>
    </row>
    <row r="19" spans="1:12" ht="24" x14ac:dyDescent="0.3">
      <c r="A19" s="6" t="s">
        <v>16</v>
      </c>
      <c r="B19" s="5" t="s">
        <v>6</v>
      </c>
      <c r="C19" s="5" t="s">
        <v>7</v>
      </c>
      <c r="D19" s="5" t="s">
        <v>8</v>
      </c>
      <c r="E19" s="5"/>
      <c r="F19" s="5" t="s">
        <v>6</v>
      </c>
      <c r="G19" s="5" t="s">
        <v>7</v>
      </c>
      <c r="H19" s="5" t="s">
        <v>8</v>
      </c>
      <c r="L19" s="8"/>
    </row>
    <row r="20" spans="1:12" ht="18" x14ac:dyDescent="0.2">
      <c r="A20" s="7" t="s">
        <v>14</v>
      </c>
      <c r="B20" s="1" t="s">
        <v>0</v>
      </c>
      <c r="C20" s="1" t="s">
        <v>1</v>
      </c>
      <c r="D20" s="1" t="s">
        <v>2</v>
      </c>
      <c r="E20" s="9"/>
      <c r="F20" s="1" t="s">
        <v>3</v>
      </c>
      <c r="G20" s="1" t="s">
        <v>4</v>
      </c>
      <c r="H20" s="1" t="s">
        <v>5</v>
      </c>
    </row>
    <row r="21" spans="1:12" ht="21" x14ac:dyDescent="0.25">
      <c r="A21" s="3">
        <v>2008</v>
      </c>
    </row>
    <row r="22" spans="1:12" ht="21" x14ac:dyDescent="0.25">
      <c r="A22" s="3">
        <v>2009</v>
      </c>
      <c r="B22" s="4">
        <f>(B4-(B4*0.0075))+((B4-(B4*0.0075))*Q5)</f>
        <v>6714.8083750000005</v>
      </c>
      <c r="C22" s="4">
        <f>(C4-(C4*0.0075))+((C4-(C4*0.0075))*R5)</f>
        <v>6974.6647250000005</v>
      </c>
      <c r="D22" s="4">
        <f>(D4-(D4*0.0075))+((D4-(D4*0.0075))*S5)</f>
        <v>10342.177524999999</v>
      </c>
      <c r="E22" s="4"/>
      <c r="F22" s="4">
        <f>(F4-(F4*0.003))+((F4-(F4*0.003))*U5)</f>
        <v>6973.82557</v>
      </c>
      <c r="G22" s="4">
        <f>(G4-(G4*0.003))+((G4-(G4*0.003))*V5)</f>
        <v>6755.0239500000007</v>
      </c>
      <c r="H22" s="4">
        <f>(H4-(H4*0.003))+((H4-(H4*0.003))*W5)</f>
        <v>10586.315490000001</v>
      </c>
    </row>
    <row r="23" spans="1:12" ht="21" x14ac:dyDescent="0.25">
      <c r="A23" s="3">
        <v>2010</v>
      </c>
      <c r="B23" s="4">
        <f>(B5-(B5*0.0075))+((B5-(B5*0.0075))*Q6)</f>
        <v>8811.385225</v>
      </c>
      <c r="C23" s="4">
        <f>(C5-(C5*0.0075))+((C5-(C5*0.0075))*R6)</f>
        <v>8283.1469499999985</v>
      </c>
      <c r="D23" s="4">
        <f>(D5-(D5*0.0075))+((D5-(D5*0.0075))*S6)</f>
        <v>10707.804599999998</v>
      </c>
      <c r="E23" s="4"/>
      <c r="F23" s="4">
        <f>(F5-(F5*0.003))+((F5-(F5*0.003))*U6)</f>
        <v>8603.5317400000004</v>
      </c>
      <c r="G23" s="4">
        <f>(G5-(G5*0.003))+((G5-(G5*0.003))*V6)</f>
        <v>7757.3878100000002</v>
      </c>
      <c r="H23" s="4">
        <f>(H5-(H5*0.003))+((H5-(H5*0.003))*W6)</f>
        <v>11585.090150000002</v>
      </c>
    </row>
    <row r="24" spans="1:12" ht="21" x14ac:dyDescent="0.25">
      <c r="A24" s="3">
        <v>2011</v>
      </c>
      <c r="B24" s="4">
        <f>(B6-(B6*0.0075))+((B6-(B6*0.0075))*Q7)</f>
        <v>11045.701225000001</v>
      </c>
      <c r="C24" s="4">
        <f>(C6-(C6*0.0075))+((C6-(C6*0.0075))*R7)</f>
        <v>10146.635174999999</v>
      </c>
      <c r="D24" s="4">
        <f>(D6-(D6*0.0075))+((D6-(D6*0.0075))*S7)</f>
        <v>10996.999250000001</v>
      </c>
      <c r="E24" s="4"/>
      <c r="F24" s="4">
        <f>(F6-(F6*0.003))+((F6-(F6*0.003))*U7)</f>
        <v>10514.2623</v>
      </c>
      <c r="G24" s="4">
        <f>(G6-(G6*0.003))+((G6-(G6*0.003))*V7)</f>
        <v>9328.8492399999996</v>
      </c>
      <c r="H24" s="4">
        <f>(H6-(H6*0.003))+((H6-(H6*0.003))*W7)</f>
        <v>12189.451609999998</v>
      </c>
    </row>
    <row r="25" spans="1:12" ht="21" x14ac:dyDescent="0.25">
      <c r="A25" s="3">
        <v>2012</v>
      </c>
      <c r="B25" s="4">
        <f>(B7-(B7*0.0075))+((B7-(B7*0.0075))*Q8)</f>
        <v>10933.945725</v>
      </c>
      <c r="C25" s="4">
        <f>(C7-(C7*0.0075))+((C7-(C7*0.0075))*R8)</f>
        <v>8463.0177249999997</v>
      </c>
      <c r="D25" s="4">
        <f>(D7-(D7*0.0075))+((D7-(D7*0.0075))*S8)</f>
        <v>11221.294325000001</v>
      </c>
      <c r="E25" s="4"/>
      <c r="F25" s="4">
        <f>(F7-(F7*0.003))+((F7-(F7*0.003))*U8)</f>
        <v>11115.63276</v>
      </c>
      <c r="G25" s="4">
        <f>(G7-(G7*0.003))+((G7-(G7*0.003))*V8)</f>
        <v>8107.3946299999998</v>
      </c>
      <c r="H25" s="4">
        <f>(H7-(H7*0.003))+((H7-(H7*0.003))*W8)</f>
        <v>12939.534590000001</v>
      </c>
    </row>
    <row r="26" spans="1:12" ht="21" x14ac:dyDescent="0.25">
      <c r="A26" s="3">
        <v>2013</v>
      </c>
      <c r="B26" s="4">
        <f>(B8-(B8*0.0075))+((B8-(B8*0.0075))*Q9)</f>
        <v>14079.18815</v>
      </c>
      <c r="C26" s="4">
        <f>(C8-(C8*0.0075))+((C8-(C8*0.0075))*R9)</f>
        <v>9924.910675000001</v>
      </c>
      <c r="D26" s="4">
        <f>(D8-(D8*0.0075))+((D8-(D8*0.0075))*S9)</f>
        <v>11121.210625</v>
      </c>
      <c r="E26" s="4"/>
      <c r="F26" s="4">
        <f>(F8-(F8*0.003))+((F8-(F8*0.003))*U9)</f>
        <v>13461.164990000001</v>
      </c>
      <c r="G26" s="4">
        <f>(G8-(G8*0.003))+((G8-(G8*0.003))*V9)</f>
        <v>9189.0997499999994</v>
      </c>
      <c r="H26" s="4">
        <f>(H8-(H8*0.003))+((H8-(H8*0.003))*W9)</f>
        <v>12754.212230000001</v>
      </c>
    </row>
    <row r="27" spans="1:12" ht="21" x14ac:dyDescent="0.25">
      <c r="A27" s="3">
        <v>2014</v>
      </c>
      <c r="B27" s="4">
        <f>(B9-(B9*0.0075))+((B9-(B9*0.0075))*Q10)</f>
        <v>17922.664249999998</v>
      </c>
      <c r="C27" s="4">
        <f>(C9-(C9*0.0075))+((C9-(C9*0.0075))*R10)</f>
        <v>12957.266149999999</v>
      </c>
      <c r="D27" s="4">
        <f>(D9-(D9*0.0075))+((D9-(D9*0.0075))*S10)</f>
        <v>11258.790975</v>
      </c>
      <c r="E27" s="4"/>
      <c r="F27" s="4">
        <f>(F9-(F9*0.003))+((F9-(F9*0.003))*U10)</f>
        <v>17100.892949999998</v>
      </c>
      <c r="G27" s="4">
        <f>(G9-(G9*0.003))+((G9-(G9*0.003))*V10)</f>
        <v>11521.371880000001</v>
      </c>
      <c r="H27" s="4">
        <f>(H9-(H9*0.003))+((H9-(H9*0.003))*W10)</f>
        <v>13334.575900000002</v>
      </c>
    </row>
    <row r="28" spans="1:12" ht="21" x14ac:dyDescent="0.25">
      <c r="A28" s="3">
        <v>2015</v>
      </c>
      <c r="B28" s="4">
        <f>(B10-(B10*0.0075))+((B10-(B10*0.0075))*Q11)</f>
        <v>19209.787875000002</v>
      </c>
      <c r="C28" s="4">
        <f>(C10-(C10*0.0075))+((C10-(C10*0.0075))*R11)</f>
        <v>12720.445725</v>
      </c>
      <c r="D28" s="4">
        <f>(D10-(D10*0.0075))+((D10-(D10*0.0075))*S11)</f>
        <v>11311.691224999999</v>
      </c>
      <c r="E28" s="4"/>
      <c r="F28" s="4">
        <f>(F10-(F10*0.003))+((F10-(F10*0.003))*U11)</f>
        <v>18848.534250000001</v>
      </c>
      <c r="G28" s="4">
        <f>(G10-(G10*0.003))+((G10-(G10*0.003))*V11)</f>
        <v>11362.26065</v>
      </c>
      <c r="H28" s="4">
        <f>(H10-(H10*0.003))+((H10-(H10*0.003))*W11)</f>
        <v>13574.83296</v>
      </c>
    </row>
    <row r="29" spans="1:12" ht="21" x14ac:dyDescent="0.25">
      <c r="A29" s="3">
        <v>2016</v>
      </c>
      <c r="B29" s="4">
        <f>(B11-(B11*0.0075))+((B11-(B11*0.0075))*Q12)</f>
        <v>17734.893175000001</v>
      </c>
      <c r="C29" s="4">
        <f>(C11-(C11*0.0075))+((C11-(C11*0.0075))*R12)</f>
        <v>10769.706824999999</v>
      </c>
      <c r="D29" s="4">
        <f>(D11-(D11*0.0075))+((D11-(D11*0.0075))*S12)</f>
        <v>11566.833200000001</v>
      </c>
      <c r="E29" s="4"/>
      <c r="F29" s="4">
        <f>(F11-(F11*0.003))+((F11-(F11*0.003))*U12)</f>
        <v>18279.67596</v>
      </c>
      <c r="G29" s="4">
        <f>(G11-(G11*0.003))+((G11-(G11*0.003))*V12)</f>
        <v>9689.3644399999994</v>
      </c>
      <c r="H29" s="4">
        <f>(H11-(H11*0.003))+((H11-(H11*0.003))*W12)</f>
        <v>14329.871029999998</v>
      </c>
    </row>
    <row r="30" spans="1:12" ht="21" x14ac:dyDescent="0.25">
      <c r="A30" s="3">
        <v>2017</v>
      </c>
      <c r="B30" s="4">
        <f>(B12-(B12*0.0075))+((B12-(B12*0.0075))*Q13)</f>
        <v>21799.140975000002</v>
      </c>
      <c r="C30" s="4">
        <f>(C12-(C12*0.0075))+((C12-(C12*0.0075))*R13)</f>
        <v>13647.0735</v>
      </c>
      <c r="D30" s="4">
        <f>(D12-(D12*0.0075))+((D12-(D12*0.0075))*S13)</f>
        <v>11570.18785</v>
      </c>
      <c r="E30" s="4"/>
      <c r="F30" s="4">
        <f>(F12-(F12*0.003))+((F12-(F12*0.003))*U13)</f>
        <v>22388.761610000001</v>
      </c>
      <c r="G30" s="4">
        <f>(G12-(G12*0.003))+((G12-(G12*0.003))*V13)</f>
        <v>12010.609750000001</v>
      </c>
      <c r="H30" s="4">
        <f>(H12-(H12*0.003))+((H12-(H12*0.003))*W13)</f>
        <v>14422.233109999999</v>
      </c>
    </row>
    <row r="31" spans="1:12" ht="21" x14ac:dyDescent="0.25">
      <c r="A31" s="3">
        <v>2018</v>
      </c>
      <c r="B31" s="4">
        <f>(B13-(B13*0.0075))+((B13-(B13*0.0075))*Q14)</f>
        <v>25393.837025000001</v>
      </c>
      <c r="C31" s="4">
        <f>(C13-(C13*0.0075))+((C13-(C13*0.0075))*R14)</f>
        <v>14861.992749999999</v>
      </c>
      <c r="D31" s="4">
        <f>(D13-(D13*0.0075))+((D13-(D13*0.0075))*S14)</f>
        <v>11522.071449999999</v>
      </c>
      <c r="E31" s="4"/>
      <c r="F31" s="4">
        <f>(F13-(F13*0.003))+((F13-(F13*0.003))*U14)</f>
        <v>25927.972030000001</v>
      </c>
      <c r="G31" s="4">
        <f>(G13-(G13*0.003))+((G13-(G13*0.003))*V14)</f>
        <v>13040.859700000001</v>
      </c>
      <c r="H31" s="4">
        <f>(H13-(H13*0.003))+((H13-(H13*0.003))*W14)</f>
        <v>14197.319880000001</v>
      </c>
    </row>
    <row r="33" spans="1:35" ht="24" x14ac:dyDescent="0.3">
      <c r="A33" s="10" t="s">
        <v>18</v>
      </c>
      <c r="B33" s="4">
        <f>0.45*B31+0.4*C31+0.15*D31</f>
        <v>19100.334478749999</v>
      </c>
      <c r="F33" s="4">
        <f>0.45*F31+0.4*G31+0.15*H31</f>
        <v>19013.529275500001</v>
      </c>
      <c r="X33" s="6" t="s">
        <v>17</v>
      </c>
      <c r="Y33" s="5" t="s">
        <v>6</v>
      </c>
      <c r="Z33" s="5" t="s">
        <v>7</v>
      </c>
      <c r="AA33" s="5" t="s">
        <v>8</v>
      </c>
      <c r="AB33" s="5"/>
      <c r="AC33" s="5" t="s">
        <v>6</v>
      </c>
      <c r="AD33" s="5" t="s">
        <v>7</v>
      </c>
      <c r="AE33" s="5" t="s">
        <v>8</v>
      </c>
      <c r="AG33" s="5" t="s">
        <v>6</v>
      </c>
      <c r="AH33" s="5" t="s">
        <v>7</v>
      </c>
      <c r="AI33" s="5" t="s">
        <v>8</v>
      </c>
    </row>
    <row r="34" spans="1:35" ht="18" x14ac:dyDescent="0.2">
      <c r="X34" s="7" t="s">
        <v>14</v>
      </c>
      <c r="Y34" s="1" t="s">
        <v>0</v>
      </c>
      <c r="Z34" s="1" t="s">
        <v>1</v>
      </c>
      <c r="AA34" s="1" t="s">
        <v>2</v>
      </c>
      <c r="AB34" s="1"/>
      <c r="AC34" s="1" t="s">
        <v>3</v>
      </c>
      <c r="AD34" s="1" t="s">
        <v>4</v>
      </c>
      <c r="AE34" s="1" t="s">
        <v>5</v>
      </c>
      <c r="AG34" s="1" t="s">
        <v>19</v>
      </c>
      <c r="AH34" s="1" t="s">
        <v>20</v>
      </c>
      <c r="AI34" s="1" t="s">
        <v>23</v>
      </c>
    </row>
    <row r="35" spans="1:35" ht="21" x14ac:dyDescent="0.25">
      <c r="X35" s="3">
        <v>2008</v>
      </c>
      <c r="Y35" s="4">
        <v>10000</v>
      </c>
      <c r="Z35" s="4">
        <v>10000</v>
      </c>
      <c r="AA35" s="4">
        <v>10000</v>
      </c>
      <c r="AB35" s="4"/>
      <c r="AC35" s="4">
        <v>10000</v>
      </c>
      <c r="AD35" s="4">
        <v>10000</v>
      </c>
      <c r="AE35" s="4">
        <v>10000</v>
      </c>
      <c r="AG35" s="4">
        <v>10000</v>
      </c>
      <c r="AH35" s="4">
        <v>10000</v>
      </c>
      <c r="AI35" s="4">
        <v>10000</v>
      </c>
    </row>
    <row r="36" spans="1:35" ht="21" x14ac:dyDescent="0.25">
      <c r="X36" s="3">
        <v>2009</v>
      </c>
      <c r="Y36" s="4">
        <v>6765.55</v>
      </c>
      <c r="Z36" s="4">
        <v>7027.37</v>
      </c>
      <c r="AA36" s="4">
        <v>10420.33</v>
      </c>
      <c r="AB36" s="4"/>
      <c r="AC36" s="4">
        <v>6994.81</v>
      </c>
      <c r="AD36" s="4">
        <v>6775.35</v>
      </c>
      <c r="AE36" s="4">
        <v>10618.17</v>
      </c>
      <c r="AG36" s="4">
        <v>7000.32</v>
      </c>
      <c r="AH36" s="4">
        <v>6775.36</v>
      </c>
      <c r="AI36" s="4">
        <v>10627.28</v>
      </c>
    </row>
    <row r="37" spans="1:35" ht="21" x14ac:dyDescent="0.25">
      <c r="X37" s="3">
        <v>2010</v>
      </c>
      <c r="Y37" s="4">
        <v>8877.9699999999993</v>
      </c>
      <c r="Z37" s="4">
        <v>8345.74</v>
      </c>
      <c r="AA37" s="4">
        <v>10788.72</v>
      </c>
      <c r="AB37" s="4"/>
      <c r="AC37" s="4">
        <v>8629.42</v>
      </c>
      <c r="AD37" s="4">
        <v>7780.73</v>
      </c>
      <c r="AE37" s="4">
        <v>11619.95</v>
      </c>
      <c r="AG37" s="4">
        <v>8648.8700000000008</v>
      </c>
      <c r="AH37" s="4">
        <v>7780.73</v>
      </c>
      <c r="AI37" s="4">
        <v>11643.42</v>
      </c>
    </row>
    <row r="38" spans="1:35" ht="21" x14ac:dyDescent="0.25">
      <c r="A38" s="2" t="s">
        <v>22</v>
      </c>
      <c r="C38" s="2" t="s">
        <v>12</v>
      </c>
      <c r="G38" s="2" t="s">
        <v>13</v>
      </c>
      <c r="X38" s="3">
        <v>2011</v>
      </c>
      <c r="Y38" s="4">
        <v>11129.17</v>
      </c>
      <c r="Z38" s="4">
        <v>10223.31</v>
      </c>
      <c r="AA38" s="4">
        <v>11080.1</v>
      </c>
      <c r="AB38" s="4"/>
      <c r="AC38" s="4">
        <v>10545.9</v>
      </c>
      <c r="AD38" s="4">
        <v>9356.92</v>
      </c>
      <c r="AE38" s="4">
        <v>12226.13</v>
      </c>
      <c r="AG38" s="4">
        <v>10580.78</v>
      </c>
      <c r="AH38" s="4">
        <v>9356.34</v>
      </c>
      <c r="AI38" s="4">
        <v>12264.3</v>
      </c>
    </row>
    <row r="39" spans="1:35" ht="24" x14ac:dyDescent="0.3">
      <c r="A39" s="6" t="s">
        <v>21</v>
      </c>
      <c r="B39" s="5" t="s">
        <v>6</v>
      </c>
      <c r="C39" s="5" t="s">
        <v>7</v>
      </c>
      <c r="D39" s="5" t="s">
        <v>8</v>
      </c>
      <c r="E39" s="5"/>
      <c r="F39" s="5" t="s">
        <v>6</v>
      </c>
      <c r="G39" s="5" t="s">
        <v>7</v>
      </c>
      <c r="H39" s="5" t="s">
        <v>8</v>
      </c>
      <c r="X39" s="3">
        <v>2012</v>
      </c>
      <c r="Y39" s="4">
        <v>11016.57</v>
      </c>
      <c r="Z39" s="4">
        <v>8526.9699999999993</v>
      </c>
      <c r="AA39" s="4">
        <v>11306.09</v>
      </c>
      <c r="AB39" s="4"/>
      <c r="AC39" s="4">
        <v>11149.08</v>
      </c>
      <c r="AD39" s="4">
        <v>8131.79</v>
      </c>
      <c r="AE39" s="4">
        <v>12978.47</v>
      </c>
      <c r="AG39" s="4">
        <v>11199.49</v>
      </c>
      <c r="AH39" s="4">
        <v>8136.84</v>
      </c>
      <c r="AI39" s="4">
        <v>13034.22</v>
      </c>
    </row>
    <row r="40" spans="1:35" ht="21" x14ac:dyDescent="0.25">
      <c r="A40" s="7" t="s">
        <v>14</v>
      </c>
      <c r="B40" s="1" t="s">
        <v>0</v>
      </c>
      <c r="C40" s="1" t="s">
        <v>1</v>
      </c>
      <c r="D40" s="1" t="s">
        <v>2</v>
      </c>
      <c r="E40" s="9"/>
      <c r="F40" s="1" t="s">
        <v>19</v>
      </c>
      <c r="G40" s="1" t="s">
        <v>20</v>
      </c>
      <c r="H40" s="1" t="s">
        <v>23</v>
      </c>
      <c r="X40" s="3">
        <v>2013</v>
      </c>
      <c r="Y40" s="4">
        <v>14185.58</v>
      </c>
      <c r="Z40" s="4">
        <v>9999.91</v>
      </c>
      <c r="AA40" s="4">
        <v>11205.25</v>
      </c>
      <c r="AB40" s="4"/>
      <c r="AC40" s="4">
        <v>13501.67</v>
      </c>
      <c r="AD40" s="4">
        <v>9216.75</v>
      </c>
      <c r="AE40" s="4">
        <v>12792.59</v>
      </c>
      <c r="AG40" s="4">
        <v>13577.39</v>
      </c>
      <c r="AH40" s="4">
        <v>9227.7999999999993</v>
      </c>
      <c r="AI40" s="4">
        <v>12861.17</v>
      </c>
    </row>
    <row r="41" spans="1:35" ht="21" x14ac:dyDescent="0.25">
      <c r="A41" s="3">
        <v>2008</v>
      </c>
      <c r="X41" s="3">
        <v>2014</v>
      </c>
      <c r="Y41" s="4">
        <v>18058.099999999999</v>
      </c>
      <c r="Z41" s="4">
        <v>13055.18</v>
      </c>
      <c r="AA41" s="4">
        <v>11343.87</v>
      </c>
      <c r="AB41" s="4"/>
      <c r="AC41" s="4">
        <v>17152.349999999999</v>
      </c>
      <c r="AD41" s="4">
        <v>11556.04</v>
      </c>
      <c r="AE41" s="4">
        <v>13374.7</v>
      </c>
      <c r="AG41" s="4">
        <v>17271.47</v>
      </c>
      <c r="AH41" s="4">
        <v>11572.73</v>
      </c>
      <c r="AI41" s="4">
        <v>13463.15</v>
      </c>
    </row>
    <row r="42" spans="1:35" ht="21" x14ac:dyDescent="0.25">
      <c r="A42" s="3">
        <v>2009</v>
      </c>
      <c r="B42" s="4">
        <f>(B4-(B4*0.0075))+((B4-(B4*0.0075))*Q5)</f>
        <v>6714.8083750000005</v>
      </c>
      <c r="C42" s="4">
        <f>(C4-(C4*0.0075))+((C4-(C4*0.0075))*R5)</f>
        <v>6974.6647250000005</v>
      </c>
      <c r="D42" s="4">
        <f>(D4-(D4*0.0075))+((D4-(D4*0.0075))*S5)</f>
        <v>10342.177524999999</v>
      </c>
      <c r="E42" s="4"/>
      <c r="F42" s="4">
        <f>(J4-(J4*0.003))+((J4-(J4*0.003))*Y5)</f>
        <v>6979.3190400000003</v>
      </c>
      <c r="G42" s="4">
        <f>(K4-(K4*0.003))+((K4-(K4*0.003))*Z5)</f>
        <v>6755.0339199999999</v>
      </c>
      <c r="H42" s="4">
        <f>(L4-(L4*0.003))+((L4-(L4*0.003))*AA5)</f>
        <v>10595.398160000001</v>
      </c>
      <c r="X42" s="3">
        <v>2015</v>
      </c>
      <c r="Y42" s="4">
        <v>19354.95</v>
      </c>
      <c r="Z42" s="4">
        <v>12816.57</v>
      </c>
      <c r="AA42" s="4">
        <v>11397.17</v>
      </c>
      <c r="AB42" s="4"/>
      <c r="AC42" s="4">
        <v>18905.25</v>
      </c>
      <c r="AD42" s="4">
        <v>11396.45</v>
      </c>
      <c r="AE42" s="4">
        <v>13615.68</v>
      </c>
      <c r="AG42" s="4">
        <v>19056.04</v>
      </c>
      <c r="AH42" s="4">
        <v>11424.15</v>
      </c>
      <c r="AI42" s="4">
        <v>13722.46</v>
      </c>
    </row>
    <row r="43" spans="1:35" ht="21" x14ac:dyDescent="0.25">
      <c r="A43" s="3">
        <v>2010</v>
      </c>
      <c r="B43" s="4">
        <f>(B5-(B5*0.0075))+((B5-(B5*0.0075))*Q6)</f>
        <v>8811.385225</v>
      </c>
      <c r="C43" s="4">
        <f>(C5-(C5*0.0075))+((C5-(C5*0.0075))*R6)</f>
        <v>8283.1469499999985</v>
      </c>
      <c r="D43" s="4">
        <f>(D5-(D5*0.0075))+((D5-(D5*0.0075))*S6)</f>
        <v>10707.804599999998</v>
      </c>
      <c r="E43" s="4"/>
      <c r="F43" s="4">
        <f t="shared" ref="F43:F51" si="6">(J5-(J5*0.003))+((J5-(J5*0.003))*Y6)</f>
        <v>8622.9233899999999</v>
      </c>
      <c r="G43" s="4">
        <f t="shared" ref="G43:G51" si="7">(K5-(K5*0.003))+((K5-(K5*0.003))*Z6)</f>
        <v>7757.3878100000002</v>
      </c>
      <c r="H43" s="4">
        <f t="shared" ref="H43:H51" si="8">(L5-(L5*0.003))+((L5-(L5*0.003))*AA6)</f>
        <v>11608.489740000001</v>
      </c>
      <c r="X43" s="3">
        <v>2016</v>
      </c>
      <c r="Y43" s="4">
        <v>17868.91</v>
      </c>
      <c r="Z43" s="4">
        <v>10851.09</v>
      </c>
      <c r="AA43" s="4">
        <v>11654.24</v>
      </c>
      <c r="AB43" s="4"/>
      <c r="AC43" s="4">
        <v>18334.68</v>
      </c>
      <c r="AD43" s="4">
        <v>9718.52</v>
      </c>
      <c r="AE43" s="4">
        <v>14372.99</v>
      </c>
      <c r="AG43" s="4">
        <v>18502.12</v>
      </c>
      <c r="AH43" s="4">
        <v>9748.39</v>
      </c>
      <c r="AI43" s="4">
        <v>14499.27</v>
      </c>
    </row>
    <row r="44" spans="1:35" ht="21" x14ac:dyDescent="0.25">
      <c r="A44" s="3">
        <v>2011</v>
      </c>
      <c r="B44" s="4">
        <f>(B6-(B6*0.0075))+((B6-(B6*0.0075))*Q7)</f>
        <v>11045.701225000001</v>
      </c>
      <c r="C44" s="4">
        <f>(C6-(C6*0.0075))+((C6-(C6*0.0075))*R7)</f>
        <v>10146.635174999999</v>
      </c>
      <c r="D44" s="4">
        <f>(D6-(D6*0.0075))+((D6-(D6*0.0075))*S7)</f>
        <v>10996.999250000001</v>
      </c>
      <c r="E44" s="4"/>
      <c r="F44" s="4">
        <f t="shared" si="6"/>
        <v>10549.03766</v>
      </c>
      <c r="G44" s="4">
        <f t="shared" si="7"/>
        <v>9328.2709799999993</v>
      </c>
      <c r="H44" s="4">
        <f t="shared" si="8"/>
        <v>12227.507100000001</v>
      </c>
      <c r="X44" s="3">
        <v>2017</v>
      </c>
      <c r="Y44" s="4">
        <v>21963.87</v>
      </c>
      <c r="Z44" s="4">
        <v>13750.2</v>
      </c>
      <c r="AA44" s="4">
        <v>11657.62</v>
      </c>
      <c r="AB44" s="4"/>
      <c r="AC44" s="4">
        <v>22456.13</v>
      </c>
      <c r="AD44" s="4">
        <v>12046.75</v>
      </c>
      <c r="AE44" s="4">
        <v>14465.63</v>
      </c>
      <c r="AG44" s="4">
        <v>22679.82</v>
      </c>
      <c r="AH44" s="4">
        <v>12092.15</v>
      </c>
      <c r="AI44" s="4">
        <v>14606.51</v>
      </c>
    </row>
    <row r="45" spans="1:35" ht="21" x14ac:dyDescent="0.25">
      <c r="A45" s="3">
        <v>2012</v>
      </c>
      <c r="B45" s="4">
        <f>(B7-(B7*0.0075))+((B7-(B7*0.0075))*Q8)</f>
        <v>10933.945725</v>
      </c>
      <c r="C45" s="4">
        <f>(C7-(C7*0.0075))+((C7-(C7*0.0075))*R8)</f>
        <v>8463.0177249999997</v>
      </c>
      <c r="D45" s="4">
        <f>(D7-(D7*0.0075))+((D7-(D7*0.0075))*S8)</f>
        <v>11221.294325000001</v>
      </c>
      <c r="E45" s="4"/>
      <c r="F45" s="4">
        <f t="shared" si="6"/>
        <v>11165.891529999999</v>
      </c>
      <c r="G45" s="4">
        <f t="shared" si="7"/>
        <v>8112.4294799999989</v>
      </c>
      <c r="H45" s="4">
        <f t="shared" si="8"/>
        <v>12995.117339999999</v>
      </c>
      <c r="X45" s="3">
        <v>2018</v>
      </c>
      <c r="Y45" s="4">
        <v>25585.73</v>
      </c>
      <c r="Z45" s="4">
        <v>14974.3</v>
      </c>
      <c r="AA45" s="4">
        <v>11609.14</v>
      </c>
      <c r="AB45" s="4"/>
      <c r="AC45" s="4">
        <v>26005.99</v>
      </c>
      <c r="AD45" s="4">
        <v>13080.1</v>
      </c>
      <c r="AE45" s="4">
        <v>14240.04</v>
      </c>
      <c r="AG45" s="4">
        <v>26295.03</v>
      </c>
      <c r="AH45" s="4">
        <v>13138.79</v>
      </c>
      <c r="AI45" s="4">
        <v>14392.47</v>
      </c>
    </row>
    <row r="46" spans="1:35" ht="21" x14ac:dyDescent="0.25">
      <c r="A46" s="3">
        <v>2013</v>
      </c>
      <c r="B46" s="4">
        <f>(B8-(B8*0.0075))+((B8-(B8*0.0075))*Q9)</f>
        <v>14079.18815</v>
      </c>
      <c r="C46" s="4">
        <f>(C8-(C8*0.0075))+((C8-(C8*0.0075))*R9)</f>
        <v>9924.910675000001</v>
      </c>
      <c r="D46" s="4">
        <f>(D8-(D8*0.0075))+((D8-(D8*0.0075))*S9)</f>
        <v>11121.210625</v>
      </c>
      <c r="E46" s="4"/>
      <c r="F46" s="4">
        <f t="shared" si="6"/>
        <v>13536.657829999998</v>
      </c>
      <c r="G46" s="4">
        <f t="shared" si="7"/>
        <v>9200.1165999999994</v>
      </c>
      <c r="H46" s="4">
        <f t="shared" si="8"/>
        <v>12822.58649</v>
      </c>
    </row>
    <row r="47" spans="1:35" ht="21" x14ac:dyDescent="0.25">
      <c r="A47" s="3">
        <v>2014</v>
      </c>
      <c r="B47" s="4">
        <f>(B9-(B9*0.0075))+((B9-(B9*0.0075))*Q10)</f>
        <v>17922.664249999998</v>
      </c>
      <c r="C47" s="4">
        <f>(C9-(C9*0.0075))+((C9-(C9*0.0075))*R10)</f>
        <v>12957.266149999999</v>
      </c>
      <c r="D47" s="4">
        <f>(D9-(D9*0.0075))+((D9-(D9*0.0075))*S10)</f>
        <v>11258.790975</v>
      </c>
      <c r="E47" s="4"/>
      <c r="F47" s="4">
        <f t="shared" si="6"/>
        <v>17219.655590000002</v>
      </c>
      <c r="G47" s="4">
        <f t="shared" si="7"/>
        <v>11538.01181</v>
      </c>
      <c r="H47" s="4">
        <f t="shared" si="8"/>
        <v>13422.760549999999</v>
      </c>
    </row>
    <row r="48" spans="1:35" ht="21" x14ac:dyDescent="0.25">
      <c r="A48" s="3">
        <v>2015</v>
      </c>
      <c r="B48" s="4">
        <f>(B10-(B10*0.0075))+((B10-(B10*0.0075))*Q11)</f>
        <v>19209.787875000002</v>
      </c>
      <c r="C48" s="4">
        <f>(C10-(C10*0.0075))+((C10-(C10*0.0075))*R11)</f>
        <v>12720.445725</v>
      </c>
      <c r="D48" s="4">
        <f>(D10-(D10*0.0075))+((D10-(D10*0.0075))*S11)</f>
        <v>11311.691224999999</v>
      </c>
      <c r="E48" s="4"/>
      <c r="F48" s="4">
        <f t="shared" si="6"/>
        <v>18998.871880000002</v>
      </c>
      <c r="G48" s="4">
        <f t="shared" si="7"/>
        <v>11389.877549999999</v>
      </c>
      <c r="H48" s="4">
        <f t="shared" si="8"/>
        <v>13681.292619999998</v>
      </c>
    </row>
    <row r="49" spans="1:8" ht="21" x14ac:dyDescent="0.25">
      <c r="A49" s="3">
        <v>2016</v>
      </c>
      <c r="B49" s="4">
        <f>(B11-(B11*0.0075))+((B11-(B11*0.0075))*Q12)</f>
        <v>17734.893175000001</v>
      </c>
      <c r="C49" s="4">
        <f>(C11-(C11*0.0075))+((C11-(C11*0.0075))*R12)</f>
        <v>10769.706824999999</v>
      </c>
      <c r="D49" s="4">
        <f>(D11-(D11*0.0075))+((D11-(D11*0.0075))*S12)</f>
        <v>11566.833200000001</v>
      </c>
      <c r="E49" s="4"/>
      <c r="F49" s="4">
        <f t="shared" si="6"/>
        <v>18446.61364</v>
      </c>
      <c r="G49" s="4">
        <f t="shared" si="7"/>
        <v>9719.1448299999993</v>
      </c>
      <c r="H49" s="4">
        <f t="shared" si="8"/>
        <v>14455.77219</v>
      </c>
    </row>
    <row r="50" spans="1:8" ht="21" x14ac:dyDescent="0.25">
      <c r="A50" s="3">
        <v>2017</v>
      </c>
      <c r="B50" s="4">
        <f>(B12-(B12*0.0075))+((B12-(B12*0.0075))*Q13)</f>
        <v>21799.140975000002</v>
      </c>
      <c r="C50" s="4">
        <f>(C12-(C12*0.0075))+((C12-(C12*0.0075))*R13)</f>
        <v>13647.0735</v>
      </c>
      <c r="D50" s="4">
        <f>(D12-(D12*0.0075))+((D12-(D12*0.0075))*S13)</f>
        <v>11570.18785</v>
      </c>
      <c r="E50" s="4"/>
      <c r="F50" s="4">
        <f t="shared" si="6"/>
        <v>22611.78054</v>
      </c>
      <c r="G50" s="4">
        <f t="shared" si="7"/>
        <v>12055.87355</v>
      </c>
      <c r="H50" s="4">
        <f t="shared" si="8"/>
        <v>14562.69047</v>
      </c>
    </row>
    <row r="51" spans="1:8" ht="21" x14ac:dyDescent="0.25">
      <c r="A51" s="3">
        <v>2018</v>
      </c>
      <c r="B51" s="4">
        <f>(B13-(B13*0.0075))+((B13-(B13*0.0075))*Q14)</f>
        <v>25393.837025000001</v>
      </c>
      <c r="C51" s="4">
        <f>(C13-(C13*0.0075))+((C13-(C13*0.0075))*R14)</f>
        <v>14861.992749999999</v>
      </c>
      <c r="D51" s="4">
        <f>(D13-(D13*0.0075))+((D13-(D13*0.0075))*S14)</f>
        <v>11522.071449999999</v>
      </c>
      <c r="E51" s="4"/>
      <c r="F51" s="4">
        <f t="shared" si="6"/>
        <v>26216.144909999999</v>
      </c>
      <c r="G51" s="4">
        <f t="shared" si="7"/>
        <v>13099.373630000002</v>
      </c>
      <c r="H51" s="4">
        <f t="shared" si="8"/>
        <v>14349.292589999999</v>
      </c>
    </row>
    <row r="53" spans="1:8" ht="21" x14ac:dyDescent="0.25">
      <c r="A53" s="10" t="s">
        <v>18</v>
      </c>
      <c r="B53" s="4">
        <f>0.45*B51+0.4*C51+0.15*D51</f>
        <v>19100.334478749999</v>
      </c>
      <c r="F53" s="4">
        <f>0.45*F51+0.4*G51+0.15*H51</f>
        <v>19189.40855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31"/>
  <sheetViews>
    <sheetView workbookViewId="0">
      <selection activeCell="A15" sqref="A15"/>
    </sheetView>
  </sheetViews>
  <sheetFormatPr baseColWidth="10" defaultRowHeight="16" x14ac:dyDescent="0.2"/>
  <cols>
    <col min="1" max="1" width="24" customWidth="1"/>
    <col min="2" max="2" width="10.83203125" customWidth="1"/>
    <col min="3" max="4" width="12.6640625" bestFit="1" customWidth="1"/>
    <col min="6" max="6" width="12.6640625" bestFit="1" customWidth="1"/>
    <col min="7" max="7" width="11.6640625" bestFit="1" customWidth="1"/>
    <col min="8" max="8" width="12.6640625" bestFit="1" customWidth="1"/>
  </cols>
  <sheetData>
    <row r="2" spans="1:21" ht="24" x14ac:dyDescent="0.3">
      <c r="A2" s="6" t="s">
        <v>10</v>
      </c>
      <c r="B2" s="5" t="s">
        <v>6</v>
      </c>
      <c r="C2" s="5" t="s">
        <v>7</v>
      </c>
      <c r="D2" s="5" t="s">
        <v>8</v>
      </c>
      <c r="E2" s="5"/>
      <c r="F2" s="5" t="s">
        <v>6</v>
      </c>
      <c r="G2" s="5" t="s">
        <v>7</v>
      </c>
      <c r="H2" s="5" t="s">
        <v>8</v>
      </c>
      <c r="O2" s="5" t="s">
        <v>6</v>
      </c>
      <c r="P2" s="5" t="s">
        <v>7</v>
      </c>
      <c r="Q2" s="5" t="s">
        <v>8</v>
      </c>
      <c r="R2" s="5"/>
      <c r="S2" s="5" t="s">
        <v>6</v>
      </c>
      <c r="T2" s="5" t="s">
        <v>7</v>
      </c>
      <c r="U2" s="5" t="s">
        <v>8</v>
      </c>
    </row>
    <row r="3" spans="1:21" ht="18" x14ac:dyDescent="0.2">
      <c r="A3" s="7" t="s">
        <v>9</v>
      </c>
      <c r="B3" s="1" t="s">
        <v>0</v>
      </c>
      <c r="C3" s="1" t="s">
        <v>1</v>
      </c>
      <c r="D3" s="1" t="s">
        <v>2</v>
      </c>
      <c r="E3" s="1"/>
      <c r="F3" s="1" t="s">
        <v>3</v>
      </c>
      <c r="G3" s="1" t="s">
        <v>4</v>
      </c>
      <c r="H3" s="1" t="s">
        <v>5</v>
      </c>
      <c r="O3" s="1" t="s">
        <v>0</v>
      </c>
      <c r="P3" s="1" t="s">
        <v>1</v>
      </c>
      <c r="Q3" s="1" t="s">
        <v>2</v>
      </c>
      <c r="R3" s="1"/>
      <c r="S3" s="1" t="s">
        <v>3</v>
      </c>
      <c r="T3" s="1" t="s">
        <v>4</v>
      </c>
      <c r="U3" s="1" t="s">
        <v>5</v>
      </c>
    </row>
    <row r="4" spans="1:21" ht="21" x14ac:dyDescent="0.25">
      <c r="A4" s="3">
        <v>2007</v>
      </c>
      <c r="B4" s="4">
        <v>10000</v>
      </c>
      <c r="C4" s="4">
        <v>10000</v>
      </c>
      <c r="D4" s="4">
        <v>10000</v>
      </c>
      <c r="E4" s="4"/>
      <c r="F4" s="4">
        <v>10000</v>
      </c>
      <c r="G4" s="4">
        <v>10000</v>
      </c>
      <c r="H4" s="4">
        <v>10000</v>
      </c>
    </row>
    <row r="5" spans="1:21" ht="21" x14ac:dyDescent="0.25">
      <c r="A5" s="3">
        <v>2008</v>
      </c>
      <c r="B5" s="4">
        <v>6948.3</v>
      </c>
      <c r="C5" s="4">
        <v>5947.72</v>
      </c>
      <c r="D5" s="4">
        <v>10306.74</v>
      </c>
      <c r="E5" s="4"/>
      <c r="F5" s="4">
        <v>6257.29</v>
      </c>
      <c r="G5" s="4">
        <v>5561.9</v>
      </c>
      <c r="H5" s="4">
        <v>10540.53</v>
      </c>
      <c r="O5" s="8">
        <f>(B5-B4)/B4</f>
        <v>-0.30517</v>
      </c>
      <c r="P5" s="8">
        <f>(C5-C4)/C4</f>
        <v>-0.40522799999999998</v>
      </c>
      <c r="Q5" s="8">
        <f>(D5-D4)/D4</f>
        <v>3.0673999999999979E-2</v>
      </c>
      <c r="S5" s="8">
        <f>(F5-F4)/F4</f>
        <v>-0.37427100000000002</v>
      </c>
      <c r="T5" s="8">
        <f>(G5-G4)/G4</f>
        <v>-0.44381000000000004</v>
      </c>
      <c r="U5" s="8">
        <f>(H5-H4)/H4</f>
        <v>5.4053000000000066E-2</v>
      </c>
    </row>
    <row r="6" spans="1:21" ht="21" x14ac:dyDescent="0.25">
      <c r="A6" s="3">
        <v>2009</v>
      </c>
      <c r="B6" s="4">
        <v>9058.9699999999993</v>
      </c>
      <c r="C6" s="4">
        <v>8651.5400000000009</v>
      </c>
      <c r="D6" s="4">
        <v>10473.799999999999</v>
      </c>
      <c r="E6" s="4"/>
      <c r="F6" s="4">
        <v>8053.01</v>
      </c>
      <c r="G6" s="4">
        <v>7604.68</v>
      </c>
      <c r="H6" s="4">
        <v>11166.06</v>
      </c>
      <c r="O6" s="8">
        <f t="shared" ref="O6:O14" si="0">(B6-B5)/B5</f>
        <v>0.30376782810183772</v>
      </c>
      <c r="P6" s="8">
        <f t="shared" ref="P6:P14" si="1">(C6-C5)/C5</f>
        <v>0.45459772820509381</v>
      </c>
      <c r="Q6" s="8">
        <f t="shared" ref="Q6:Q14" si="2">(D6-D5)/D5</f>
        <v>1.6208810933427978E-2</v>
      </c>
      <c r="S6" s="8">
        <f t="shared" ref="S6:S14" si="3">(F6-F5)/F5</f>
        <v>0.28698046598447574</v>
      </c>
      <c r="T6" s="8">
        <f t="shared" ref="T6:T14" si="4">(G6-G5)/G5</f>
        <v>0.36728096513781278</v>
      </c>
      <c r="U6" s="8">
        <f t="shared" ref="U6:U14" si="5">(H6-H5)/H5</f>
        <v>5.9345213191366923E-2</v>
      </c>
    </row>
    <row r="7" spans="1:21" ht="21" x14ac:dyDescent="0.25">
      <c r="A7" s="3">
        <v>2010</v>
      </c>
      <c r="B7" s="4">
        <v>11281.45</v>
      </c>
      <c r="C7" s="4">
        <v>10031.540000000001</v>
      </c>
      <c r="D7" s="4">
        <v>10781.1</v>
      </c>
      <c r="E7" s="4"/>
      <c r="F7" s="4">
        <v>9429.57</v>
      </c>
      <c r="G7" s="4">
        <v>8450.3799999999992</v>
      </c>
      <c r="H7" s="4">
        <v>11882.96</v>
      </c>
      <c r="O7" s="8">
        <f t="shared" si="0"/>
        <v>0.24533473452279911</v>
      </c>
      <c r="P7" s="8">
        <f t="shared" si="1"/>
        <v>0.15950917408923729</v>
      </c>
      <c r="Q7" s="8">
        <f t="shared" si="2"/>
        <v>2.9339876644579915E-2</v>
      </c>
      <c r="S7" s="8">
        <f t="shared" si="3"/>
        <v>0.17093732654001417</v>
      </c>
      <c r="T7" s="8">
        <f t="shared" si="4"/>
        <v>0.11120783517518146</v>
      </c>
      <c r="U7" s="8">
        <f t="shared" si="5"/>
        <v>6.4203488070098111E-2</v>
      </c>
    </row>
    <row r="8" spans="1:21" ht="21" x14ac:dyDescent="0.25">
      <c r="A8" s="3">
        <v>2011</v>
      </c>
      <c r="B8" s="4">
        <v>10819.93</v>
      </c>
      <c r="C8" s="4">
        <v>8236.2199999999993</v>
      </c>
      <c r="D8" s="4">
        <v>11087.1</v>
      </c>
      <c r="E8" s="4"/>
      <c r="F8" s="4">
        <v>9520.2800000000007</v>
      </c>
      <c r="G8" s="4">
        <v>7219.64</v>
      </c>
      <c r="H8" s="4">
        <v>12780.96</v>
      </c>
      <c r="O8" s="8">
        <f t="shared" si="0"/>
        <v>-4.0909634843038827E-2</v>
      </c>
      <c r="P8" s="8">
        <f t="shared" si="1"/>
        <v>-0.17896753639022536</v>
      </c>
      <c r="Q8" s="8">
        <f t="shared" si="2"/>
        <v>2.8383003589615159E-2</v>
      </c>
      <c r="S8" s="8">
        <f t="shared" si="3"/>
        <v>9.6197387579710376E-3</v>
      </c>
      <c r="T8" s="8">
        <f t="shared" si="4"/>
        <v>-0.14564315450902787</v>
      </c>
      <c r="U8" s="8">
        <f t="shared" si="5"/>
        <v>7.5570396601520165E-2</v>
      </c>
    </row>
    <row r="9" spans="1:21" ht="21" x14ac:dyDescent="0.25">
      <c r="A9" s="3">
        <v>2012</v>
      </c>
      <c r="B9" s="4">
        <v>12899.9</v>
      </c>
      <c r="C9" s="4">
        <v>9821.39</v>
      </c>
      <c r="D9" s="4">
        <v>11311.2</v>
      </c>
      <c r="E9" s="4"/>
      <c r="F9" s="4">
        <v>11067.62</v>
      </c>
      <c r="G9" s="4">
        <v>8529.39</v>
      </c>
      <c r="H9" s="4">
        <v>13298.24</v>
      </c>
      <c r="O9" s="8">
        <f t="shared" si="0"/>
        <v>0.19223506991265185</v>
      </c>
      <c r="P9" s="8">
        <f t="shared" si="1"/>
        <v>0.19246329019865913</v>
      </c>
      <c r="Q9" s="8">
        <f t="shared" si="2"/>
        <v>2.0212679600616967E-2</v>
      </c>
      <c r="S9" s="8">
        <f t="shared" si="3"/>
        <v>0.1625309339641271</v>
      </c>
      <c r="T9" s="8">
        <f t="shared" si="4"/>
        <v>0.18141486279094235</v>
      </c>
      <c r="U9" s="8">
        <f t="shared" si="5"/>
        <v>4.0472703145929621E-2</v>
      </c>
    </row>
    <row r="10" spans="1:21" ht="21" x14ac:dyDescent="0.25">
      <c r="A10" s="3">
        <v>2013</v>
      </c>
      <c r="B10" s="4">
        <v>18020.57</v>
      </c>
      <c r="C10" s="4">
        <v>11962.73</v>
      </c>
      <c r="D10" s="4">
        <v>11149.27</v>
      </c>
      <c r="E10" s="4"/>
      <c r="F10" s="4">
        <v>14758.63</v>
      </c>
      <c r="G10" s="4">
        <v>9812.6299999999992</v>
      </c>
      <c r="H10" s="4">
        <v>12997.36</v>
      </c>
      <c r="O10" s="8">
        <f t="shared" si="0"/>
        <v>0.39695423995534851</v>
      </c>
      <c r="P10" s="8">
        <f t="shared" si="1"/>
        <v>0.21802820171075585</v>
      </c>
      <c r="Q10" s="8">
        <f t="shared" si="2"/>
        <v>-1.4315899285663791E-2</v>
      </c>
      <c r="S10" s="8">
        <f t="shared" si="3"/>
        <v>0.33349627110435648</v>
      </c>
      <c r="T10" s="8">
        <f t="shared" si="4"/>
        <v>0.15044921149109139</v>
      </c>
      <c r="U10" s="8">
        <f t="shared" si="5"/>
        <v>-2.2625550448781132E-2</v>
      </c>
    </row>
    <row r="11" spans="1:21" ht="21" x14ac:dyDescent="0.25">
      <c r="A11" s="3">
        <v>2014</v>
      </c>
      <c r="B11" s="4">
        <v>19140.21</v>
      </c>
      <c r="C11" s="4">
        <v>11302.6</v>
      </c>
      <c r="D11" s="4">
        <v>11272.87</v>
      </c>
      <c r="E11" s="4"/>
      <c r="F11" s="4">
        <v>16593.02</v>
      </c>
      <c r="G11" s="4">
        <v>9396.7999999999993</v>
      </c>
      <c r="H11" s="4">
        <v>13745.68</v>
      </c>
      <c r="O11" s="8">
        <f t="shared" si="0"/>
        <v>6.2131220044648945E-2</v>
      </c>
      <c r="P11" s="8">
        <f t="shared" si="1"/>
        <v>-5.5182220111964345E-2</v>
      </c>
      <c r="Q11" s="8">
        <f t="shared" si="2"/>
        <v>1.1085927598847311E-2</v>
      </c>
      <c r="S11" s="8">
        <f t="shared" si="3"/>
        <v>0.12429270196488436</v>
      </c>
      <c r="T11" s="8">
        <f t="shared" si="4"/>
        <v>-4.2377018189822702E-2</v>
      </c>
      <c r="U11" s="8">
        <f t="shared" si="5"/>
        <v>5.7574769030018381E-2</v>
      </c>
    </row>
    <row r="12" spans="1:21" ht="21" x14ac:dyDescent="0.25">
      <c r="A12" s="3">
        <v>2015</v>
      </c>
      <c r="B12" s="4">
        <v>18322.849999999999</v>
      </c>
      <c r="C12" s="4">
        <v>10972.31</v>
      </c>
      <c r="D12" s="4">
        <v>11294.5</v>
      </c>
      <c r="E12" s="4"/>
      <c r="F12" s="4">
        <v>16641.75</v>
      </c>
      <c r="G12" s="4">
        <v>8985.84</v>
      </c>
      <c r="H12" s="4">
        <v>13786.7</v>
      </c>
      <c r="O12" s="8">
        <f t="shared" si="0"/>
        <v>-4.2703815684362954E-2</v>
      </c>
      <c r="P12" s="8">
        <f t="shared" si="1"/>
        <v>-2.9222479783412744E-2</v>
      </c>
      <c r="Q12" s="8">
        <f t="shared" si="2"/>
        <v>1.9187660285268258E-3</v>
      </c>
      <c r="S12" s="8">
        <f t="shared" si="3"/>
        <v>2.9367770303416474E-3</v>
      </c>
      <c r="T12" s="8">
        <f t="shared" si="4"/>
        <v>-4.3734037119019152E-2</v>
      </c>
      <c r="U12" s="8">
        <f t="shared" si="5"/>
        <v>2.9842103118943868E-3</v>
      </c>
    </row>
    <row r="13" spans="1:21" ht="21" x14ac:dyDescent="0.25">
      <c r="A13" s="3">
        <v>2016</v>
      </c>
      <c r="B13" s="4">
        <v>22210.34</v>
      </c>
      <c r="C13" s="4">
        <v>11860.81</v>
      </c>
      <c r="D13" s="4">
        <v>11441.45</v>
      </c>
      <c r="E13" s="4"/>
      <c r="F13" s="4">
        <v>18727.509999999998</v>
      </c>
      <c r="G13" s="4">
        <v>9403.91</v>
      </c>
      <c r="H13" s="4">
        <v>14131.03</v>
      </c>
      <c r="O13" s="8">
        <f t="shared" si="0"/>
        <v>0.21216622959856146</v>
      </c>
      <c r="P13" s="8">
        <f t="shared" si="1"/>
        <v>8.0976567377334399E-2</v>
      </c>
      <c r="Q13" s="8">
        <f t="shared" si="2"/>
        <v>1.3010757448315617E-2</v>
      </c>
      <c r="S13" s="8">
        <f t="shared" si="3"/>
        <v>0.12533297279432742</v>
      </c>
      <c r="T13" s="8">
        <f t="shared" si="4"/>
        <v>4.6525422219848081E-2</v>
      </c>
      <c r="U13" s="8">
        <f t="shared" si="5"/>
        <v>2.4975519885106653E-2</v>
      </c>
    </row>
    <row r="14" spans="1:21" ht="21" x14ac:dyDescent="0.25">
      <c r="A14" s="3">
        <v>2017</v>
      </c>
      <c r="B14" s="4">
        <v>25195.77</v>
      </c>
      <c r="C14" s="4">
        <v>15150.87</v>
      </c>
      <c r="D14" s="4">
        <v>11561.52</v>
      </c>
      <c r="E14" s="4"/>
      <c r="F14" s="4">
        <v>22669.94</v>
      </c>
      <c r="G14" s="4">
        <v>11980.19</v>
      </c>
      <c r="H14" s="4">
        <v>14620.15</v>
      </c>
      <c r="O14" s="8">
        <f t="shared" si="0"/>
        <v>0.13441622235409276</v>
      </c>
      <c r="P14" s="8">
        <f t="shared" si="1"/>
        <v>0.27738914964492317</v>
      </c>
      <c r="Q14" s="8">
        <f t="shared" si="2"/>
        <v>1.0494299236547789E-2</v>
      </c>
      <c r="S14" s="8">
        <f t="shared" si="3"/>
        <v>0.21051543958593538</v>
      </c>
      <c r="T14" s="8">
        <f t="shared" si="4"/>
        <v>0.27395838539501127</v>
      </c>
      <c r="U14" s="8">
        <f t="shared" si="5"/>
        <v>3.4613188139859509E-2</v>
      </c>
    </row>
    <row r="15" spans="1:21" ht="21" x14ac:dyDescent="0.25">
      <c r="A15" s="3"/>
      <c r="B15" s="4"/>
      <c r="C15" s="4"/>
      <c r="D15" s="4"/>
      <c r="E15" s="4"/>
      <c r="F15" s="4"/>
      <c r="G15" s="4"/>
      <c r="H15" s="4"/>
    </row>
    <row r="18" spans="1:12" x14ac:dyDescent="0.2">
      <c r="C18" s="2" t="s">
        <v>12</v>
      </c>
      <c r="G18" s="2" t="s">
        <v>13</v>
      </c>
    </row>
    <row r="19" spans="1:12" ht="24" x14ac:dyDescent="0.3">
      <c r="A19" s="6" t="s">
        <v>11</v>
      </c>
      <c r="B19" s="5" t="s">
        <v>6</v>
      </c>
      <c r="C19" s="5" t="s">
        <v>7</v>
      </c>
      <c r="D19" s="5" t="s">
        <v>8</v>
      </c>
      <c r="E19" s="5"/>
      <c r="F19" s="5" t="s">
        <v>6</v>
      </c>
      <c r="G19" s="5" t="s">
        <v>7</v>
      </c>
      <c r="H19" s="5" t="s">
        <v>8</v>
      </c>
      <c r="L19" s="8"/>
    </row>
    <row r="20" spans="1:12" ht="18" x14ac:dyDescent="0.2">
      <c r="A20" s="7" t="s">
        <v>9</v>
      </c>
      <c r="B20" s="1" t="s">
        <v>0</v>
      </c>
      <c r="C20" s="1" t="s">
        <v>1</v>
      </c>
      <c r="D20" s="1" t="s">
        <v>2</v>
      </c>
      <c r="E20" s="9"/>
      <c r="F20" s="1" t="s">
        <v>3</v>
      </c>
      <c r="G20" s="1" t="s">
        <v>4</v>
      </c>
      <c r="H20" s="1" t="s">
        <v>5</v>
      </c>
    </row>
    <row r="21" spans="1:12" ht="21" x14ac:dyDescent="0.25">
      <c r="A21" s="3">
        <v>2007</v>
      </c>
    </row>
    <row r="22" spans="1:12" ht="21" x14ac:dyDescent="0.25">
      <c r="A22" s="3">
        <v>2008</v>
      </c>
      <c r="B22" s="4">
        <f>(B4-(B4*0.0075))+((B4-(B4*0.0075))*O5)</f>
        <v>6896.1877500000001</v>
      </c>
      <c r="C22" s="4">
        <f>(C4-(C4*0.0075))+((C4-(C4*0.0075))*P5)</f>
        <v>5903.1121000000003</v>
      </c>
      <c r="D22" s="4">
        <f>(D4-(D4*0.0075))+((D4-(D4*0.0075))*Q5)</f>
        <v>10229.43945</v>
      </c>
      <c r="E22" s="4"/>
      <c r="F22" s="4">
        <f>(F4-(F4*0.003))+((F4-(F4*0.003))*S5)</f>
        <v>6238.5181300000004</v>
      </c>
      <c r="G22" s="4">
        <f>(G4-(G4*0.003))+((G4-(G4*0.003))*T5)</f>
        <v>5545.2142999999996</v>
      </c>
      <c r="H22" s="4">
        <f>(H4-(H4*0.003))+((H4-(H4*0.003))*U5)</f>
        <v>10508.90841</v>
      </c>
    </row>
    <row r="23" spans="1:12" ht="21" x14ac:dyDescent="0.25">
      <c r="A23" s="3">
        <v>2009</v>
      </c>
      <c r="B23" s="4">
        <f t="shared" ref="B23:B31" si="6">(B5-(B5*0.0075))+((B5-(B5*0.0075))*O6)</f>
        <v>8991.0277249999999</v>
      </c>
      <c r="C23" s="4">
        <f t="shared" ref="C23:C31" si="7">(C5-(C5*0.0075))+((C5-(C5*0.0075))*P6)</f>
        <v>8586.6534500000016</v>
      </c>
      <c r="D23" s="4">
        <f t="shared" ref="D23:D31" si="8">(D5-(D5*0.0075))+((D5-(D5*0.0075))*Q6)</f>
        <v>10395.246499999999</v>
      </c>
      <c r="E23" s="4"/>
      <c r="F23" s="4">
        <f t="shared" ref="F23:F31" si="9">(F5-(F5*0.003))+((F5-(F5*0.003))*S6)</f>
        <v>8028.8509700000004</v>
      </c>
      <c r="G23" s="4">
        <f t="shared" ref="G23:G31" si="10">(G5-(G5*0.003))+((G5-(G5*0.003))*T6)</f>
        <v>7581.8659600000001</v>
      </c>
      <c r="H23" s="4">
        <f t="shared" ref="H23:H31" si="11">(H5-(H5*0.003))+((H5-(H5*0.003))*U6)</f>
        <v>11132.561819999999</v>
      </c>
    </row>
    <row r="24" spans="1:12" ht="21" x14ac:dyDescent="0.25">
      <c r="A24" s="3">
        <v>2010</v>
      </c>
      <c r="B24" s="4">
        <f t="shared" si="6"/>
        <v>11196.839125000002</v>
      </c>
      <c r="C24" s="4">
        <f t="shared" si="7"/>
        <v>9956.3034500000012</v>
      </c>
      <c r="D24" s="4">
        <f t="shared" si="8"/>
        <v>10700.241750000001</v>
      </c>
      <c r="E24" s="4"/>
      <c r="F24" s="4">
        <f t="shared" si="9"/>
        <v>9401.2812900000008</v>
      </c>
      <c r="G24" s="4">
        <f t="shared" si="10"/>
        <v>8425.0288599999985</v>
      </c>
      <c r="H24" s="4">
        <f t="shared" si="11"/>
        <v>11847.311119999998</v>
      </c>
    </row>
    <row r="25" spans="1:12" ht="21" x14ac:dyDescent="0.25">
      <c r="A25" s="3">
        <v>2011</v>
      </c>
      <c r="B25" s="4">
        <f t="shared" si="6"/>
        <v>10738.780525</v>
      </c>
      <c r="C25" s="4">
        <f t="shared" si="7"/>
        <v>8174.4483499999997</v>
      </c>
      <c r="D25" s="4">
        <f t="shared" si="8"/>
        <v>11003.946750000001</v>
      </c>
      <c r="E25" s="4"/>
      <c r="F25" s="4">
        <f t="shared" si="9"/>
        <v>9491.7191600000006</v>
      </c>
      <c r="G25" s="4">
        <f t="shared" si="10"/>
        <v>7197.9810799999996</v>
      </c>
      <c r="H25" s="4">
        <f t="shared" si="11"/>
        <v>12742.617119999999</v>
      </c>
    </row>
    <row r="26" spans="1:12" ht="21" x14ac:dyDescent="0.25">
      <c r="A26" s="3">
        <v>2012</v>
      </c>
      <c r="B26" s="4">
        <f t="shared" si="6"/>
        <v>12803.150749999999</v>
      </c>
      <c r="C26" s="4">
        <f t="shared" si="7"/>
        <v>9747.7295749999994</v>
      </c>
      <c r="D26" s="4">
        <f t="shared" si="8"/>
        <v>11226.366000000002</v>
      </c>
      <c r="E26" s="4"/>
      <c r="F26" s="4">
        <f t="shared" si="9"/>
        <v>11034.417140000001</v>
      </c>
      <c r="G26" s="4">
        <f t="shared" si="10"/>
        <v>8503.8018300000003</v>
      </c>
      <c r="H26" s="4">
        <f t="shared" si="11"/>
        <v>13258.34528</v>
      </c>
    </row>
    <row r="27" spans="1:12" ht="21" x14ac:dyDescent="0.25">
      <c r="A27" s="3">
        <v>2013</v>
      </c>
      <c r="B27" s="4">
        <f t="shared" si="6"/>
        <v>17885.415724999999</v>
      </c>
      <c r="C27" s="4">
        <f t="shared" si="7"/>
        <v>11873.009524999999</v>
      </c>
      <c r="D27" s="4">
        <f t="shared" si="8"/>
        <v>11065.650475</v>
      </c>
      <c r="E27" s="4"/>
      <c r="F27" s="4">
        <f t="shared" si="9"/>
        <v>14714.35411</v>
      </c>
      <c r="G27" s="4">
        <f t="shared" si="10"/>
        <v>9783.1921099999981</v>
      </c>
      <c r="H27" s="4">
        <f t="shared" si="11"/>
        <v>12958.367920000001</v>
      </c>
    </row>
    <row r="28" spans="1:12" ht="21" x14ac:dyDescent="0.25">
      <c r="A28" s="3">
        <v>2014</v>
      </c>
      <c r="B28" s="4">
        <f t="shared" si="6"/>
        <v>18996.658424999998</v>
      </c>
      <c r="C28" s="4">
        <f t="shared" si="7"/>
        <v>11217.8305</v>
      </c>
      <c r="D28" s="4">
        <f t="shared" si="8"/>
        <v>11188.323475000001</v>
      </c>
      <c r="E28" s="4"/>
      <c r="F28" s="4">
        <f t="shared" si="9"/>
        <v>16543.24094</v>
      </c>
      <c r="G28" s="4">
        <f t="shared" si="10"/>
        <v>9368.6095999999998</v>
      </c>
      <c r="H28" s="4">
        <f t="shared" si="11"/>
        <v>13704.44296</v>
      </c>
    </row>
    <row r="29" spans="1:12" ht="21" x14ac:dyDescent="0.25">
      <c r="A29" s="3">
        <v>2015</v>
      </c>
      <c r="B29" s="4">
        <f t="shared" si="6"/>
        <v>18185.428624999997</v>
      </c>
      <c r="C29" s="4">
        <f t="shared" si="7"/>
        <v>10890.017674999999</v>
      </c>
      <c r="D29" s="4">
        <f t="shared" si="8"/>
        <v>11209.79125</v>
      </c>
      <c r="E29" s="4"/>
      <c r="F29" s="4">
        <f t="shared" si="9"/>
        <v>16591.82475</v>
      </c>
      <c r="G29" s="4">
        <f t="shared" si="10"/>
        <v>8958.8824800000002</v>
      </c>
      <c r="H29" s="4">
        <f t="shared" si="11"/>
        <v>13745.339900000001</v>
      </c>
    </row>
    <row r="30" spans="1:12" ht="21" x14ac:dyDescent="0.25">
      <c r="A30" s="3">
        <v>2016</v>
      </c>
      <c r="B30" s="4">
        <f t="shared" si="6"/>
        <v>22043.762449999998</v>
      </c>
      <c r="C30" s="4">
        <f t="shared" si="7"/>
        <v>11771.853924999999</v>
      </c>
      <c r="D30" s="4">
        <f t="shared" si="8"/>
        <v>11355.639125000002</v>
      </c>
      <c r="E30" s="4"/>
      <c r="F30" s="4">
        <f t="shared" si="9"/>
        <v>18671.327469999997</v>
      </c>
      <c r="G30" s="4">
        <f t="shared" si="10"/>
        <v>9375.6982700000008</v>
      </c>
      <c r="H30" s="4">
        <f t="shared" si="11"/>
        <v>14088.636910000001</v>
      </c>
    </row>
    <row r="31" spans="1:12" ht="21" x14ac:dyDescent="0.25">
      <c r="A31" s="3">
        <v>2017</v>
      </c>
      <c r="B31" s="4">
        <f t="shared" si="6"/>
        <v>25006.801724999998</v>
      </c>
      <c r="C31" s="4">
        <f t="shared" si="7"/>
        <v>15037.238475</v>
      </c>
      <c r="D31" s="4">
        <f t="shared" si="8"/>
        <v>11474.808600000002</v>
      </c>
      <c r="E31" s="4"/>
      <c r="F31" s="4">
        <f t="shared" si="9"/>
        <v>22601.930179999999</v>
      </c>
      <c r="G31" s="4">
        <f t="shared" si="10"/>
        <v>11944.24943</v>
      </c>
      <c r="H31" s="4">
        <f t="shared" si="11"/>
        <v>14576.28955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Not Cherry Picked</vt:lpstr>
      <vt:lpstr>Cherry Picked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2018-06-25T18:19:37Z</dcterms:created>
  <dcterms:modified xsi:type="dcterms:W3CDTF">2018-06-26T17:10:06Z</dcterms:modified>
</cp:coreProperties>
</file>