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 1 - Table 1" sheetId="2" r:id="rId5"/>
    <sheet name="Sheet 1 - Table 4" sheetId="3" r:id="rId6"/>
    <sheet name="Sheet 1 - Table 4-1" sheetId="4" r:id="rId7"/>
    <sheet name="Sheet 1 - Drawings" sheetId="5" r:id="rId8"/>
  </sheets>
</workbook>
</file>

<file path=xl/comments1.xml><?xml version="1.0" encoding="utf-8"?>
<comments xmlns="http://schemas.openxmlformats.org/spreadsheetml/2006/main">
  <authors>
    <author>Author</author>
  </authors>
  <commentList>
    <comment ref="J2" authorId="0">
      <text>
        <r>
          <rPr>
            <sz val="11"/>
            <color indexed="8"/>
            <rFont val="Helvetica Neue"/>
          </rPr>
          <t>Author:
Only odd numbers will produce a Former/Later integer</t>
        </r>
      </text>
    </comment>
    <comment ref="K2" authorId="0">
      <text>
        <r>
          <rPr>
            <sz val="11"/>
            <color indexed="8"/>
            <rFont val="Helvetica Neue"/>
          </rPr>
          <t>Author:
Only even numbers will produce a Later/Former integer</t>
        </r>
      </text>
    </comment>
    <comment ref="AJ12" authorId="0">
      <text>
        <r>
          <rPr>
            <sz val="11"/>
            <color indexed="8"/>
            <rFont val="Helvetica Neue"/>
          </rPr>
          <t xml:space="preserve">Author:
Percent differences rise significantly as the ratios increase. An interesting conjecture is; these numbers will approach 100%, but never reach it. </t>
        </r>
      </text>
    </comment>
    <comment ref="BU12" authorId="0">
      <text>
        <r>
          <rPr>
            <sz val="11"/>
            <color indexed="8"/>
            <rFont val="Helvetica Neue"/>
          </rPr>
          <t xml:space="preserve">Author:
Percent differences rise significantly as the ratios increase. An interesting conjecture is; these numbers will approach 100%, but never reach it. </t>
        </r>
      </text>
    </comment>
    <comment ref="AL46" authorId="0">
      <text>
        <r>
          <rPr>
            <sz val="11"/>
            <color indexed="8"/>
            <rFont val="Helvetica Neue"/>
          </rPr>
          <t>Author:
This data (referring to all summations) seems aberrant and frankly irrelevant, disregard it in analysis</t>
        </r>
      </text>
    </comment>
    <comment ref="AS46" authorId="0">
      <text>
        <r>
          <rPr>
            <sz val="11"/>
            <color indexed="8"/>
            <rFont val="Helvetica Neue"/>
          </rPr>
          <t>Author:
Notice the severe decrease in the percent increase between smaller numbers and larger numbers over a x44 ratio adjustment</t>
        </r>
      </text>
    </comment>
    <comment ref="BB46" authorId="0">
      <text>
        <r>
          <rPr>
            <sz val="11"/>
            <color indexed="8"/>
            <rFont val="Helvetica Neue"/>
          </rPr>
          <t>Author:
Notice the severe decrease in the percent increase between smaller numbers and larger numbers over a x44 ratio adjustment, truly an exponential decrease</t>
        </r>
      </text>
    </comment>
  </commentList>
</comments>
</file>

<file path=xl/comments2.xml><?xml version="1.0" encoding="utf-8"?>
<comments xmlns="http://schemas.openxmlformats.org/spreadsheetml/2006/main">
  <authors>
    <author>Author</author>
  </authors>
  <commentList>
    <comment ref="C3" authorId="0">
      <text>
        <r>
          <rPr>
            <sz val="11"/>
            <color indexed="8"/>
            <rFont val="Helvetica Neue"/>
          </rPr>
          <t xml:space="preserve">Author:
Now that a 1 has been used, an entirely new table must be created using this varied value of one. Adding yet a fourth stage to infinity. It can be looked at conversely and still have the same effect. You may imagine for every object there are three infinities so on, or you may imagine for each variation of that number, there are infinite of the other three so on. This brings in perspective, which I have yet to factor in. </t>
        </r>
      </text>
    </comment>
  </commentList>
</comments>
</file>

<file path=xl/comments3.xml><?xml version="1.0" encoding="utf-8"?>
<comments xmlns="http://schemas.openxmlformats.org/spreadsheetml/2006/main">
  <authors>
    <author>Author</author>
  </authors>
  <commentList>
    <comment ref="C3" authorId="0">
      <text>
        <r>
          <rPr>
            <sz val="11"/>
            <color indexed="8"/>
            <rFont val="Helvetica Neue"/>
          </rPr>
          <t xml:space="preserve">Author:
Of course, given this incredibly complex and repetitive system, where is the beginning? The beginning value is set in quite literally the beginning. How this came to place, I do not know. </t>
        </r>
      </text>
    </comment>
  </commentList>
</comments>
</file>

<file path=xl/sharedStrings.xml><?xml version="1.0" encoding="utf-8"?>
<sst xmlns="http://schemas.openxmlformats.org/spreadsheetml/2006/main" uniqueCount="32">
  <si>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</si>
  <si>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</si>
  <si>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</si>
  <si>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</si>
  <si>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</si>
  <si>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Table 1</t>
  </si>
  <si>
    <t>Sheet 1 - Table 1</t>
  </si>
  <si>
    <t>Ratio: Former/Later</t>
  </si>
  <si>
    <t>Ration Later/Former</t>
  </si>
  <si>
    <t>Ratio Part 1</t>
  </si>
  <si>
    <t>Ratio Part 2</t>
  </si>
  <si>
    <t>Combination A</t>
  </si>
  <si>
    <t>CombinationB</t>
  </si>
  <si>
    <t>Percentage A</t>
  </si>
  <si>
    <t>Percentage B</t>
  </si>
  <si>
    <t>Difference In Percent</t>
  </si>
  <si>
    <t>Experimentation List</t>
  </si>
  <si>
    <t>Undefined</t>
  </si>
  <si>
    <t>First Added</t>
  </si>
  <si>
    <t>Last Added</t>
  </si>
  <si>
    <t>Table 4</t>
  </si>
  <si>
    <t>Sheet 1 - Table 4</t>
  </si>
  <si>
    <t>Integers</t>
  </si>
  <si>
    <t>Permutations</t>
  </si>
  <si>
    <t>Table 4-1</t>
  </si>
  <si>
    <t>Sheet 1 - Table 4-1</t>
  </si>
  <si>
    <t>Based on new set value of 1</t>
  </si>
  <si>
    <t>1*</t>
  </si>
  <si>
    <t>0.0000001*</t>
  </si>
  <si>
    <t>1*.0000001*</t>
  </si>
  <si>
    <t>“All Drawings from the Sheet”</t>
  </si>
  <si>
    <t>Sheet 1 - Drawings</t>
  </si>
</sst>
</file>

<file path=xl/styles.xml><?xml version="1.0" encoding="utf-8"?>
<styleSheet xmlns="http://schemas.openxmlformats.org/spreadsheetml/2006/main">
  <numFmts count="3">
    <numFmt numFmtId="0" formatCode="General"/>
    <numFmt numFmtId="59" formatCode="#,##0.00%"/>
    <numFmt numFmtId="60" formatCode="#,##0.00000000000%"/>
  </numFmts>
  <fonts count="23">
    <font>
      <sz val="10"/>
      <color indexed="8"/>
      <name val="Helvetica Neue"/>
    </font>
    <font>
      <sz val="12"/>
      <color indexed="8"/>
      <name val="Helvetica Neue"/>
    </font>
    <font>
      <sz val="14"/>
      <color indexed="8"/>
      <name val="Helvetica Neue"/>
    </font>
    <font>
      <u val="single"/>
      <sz val="12"/>
      <color indexed="11"/>
      <name val="Helvetica Neue"/>
    </font>
    <font>
      <sz val="11"/>
      <color indexed="12"/>
      <name val="Helvetica Neue"/>
    </font>
    <font>
      <b val="1"/>
      <sz val="13"/>
      <color indexed="12"/>
      <name val="Helvetica Neue"/>
    </font>
    <font>
      <b val="1"/>
      <sz val="11"/>
      <color indexed="13"/>
      <name val="Helvetica Neue"/>
    </font>
    <font>
      <b val="1"/>
      <sz val="11"/>
      <color indexed="16"/>
      <name val="Helvetica Neue"/>
    </font>
    <font>
      <b val="1"/>
      <sz val="11"/>
      <color indexed="17"/>
      <name val="Helvetica Neue"/>
    </font>
    <font>
      <b val="1"/>
      <sz val="11"/>
      <color indexed="12"/>
      <name val="Helvetica Neue"/>
    </font>
    <font>
      <sz val="11"/>
      <color indexed="8"/>
      <name val="Helvetica Neue"/>
    </font>
    <font>
      <sz val="11"/>
      <color indexed="20"/>
      <name val="Helvetica Neue"/>
    </font>
    <font>
      <b val="1"/>
      <sz val="12"/>
      <color indexed="20"/>
      <name val="Helvetica Neue"/>
    </font>
    <font>
      <b val="1"/>
      <sz val="11"/>
      <color indexed="20"/>
      <name val="Helvetica Neue"/>
    </font>
    <font>
      <shadow val="1"/>
      <sz val="10"/>
      <color indexed="8"/>
      <name val="Helvetica Neue"/>
    </font>
    <font>
      <sz val="13"/>
      <color indexed="8"/>
      <name val="Helvetica Neue"/>
    </font>
    <font>
      <b val="1"/>
      <sz val="13"/>
      <color indexed="8"/>
      <name val="Helvetica Neue"/>
    </font>
    <font>
      <sz val="409"/>
      <color indexed="30"/>
      <name val="Marker Felt"/>
    </font>
    <font>
      <sz val="135"/>
      <color indexed="30"/>
      <name val="Marker Felt"/>
    </font>
    <font>
      <sz val="50"/>
      <color indexed="30"/>
      <name val="Marker Felt"/>
    </font>
    <font>
      <sz val="18"/>
      <color indexed="30"/>
      <name val="Marker Felt"/>
    </font>
    <font>
      <sz val="9"/>
      <color indexed="30"/>
      <name val="Marker Felt"/>
    </font>
    <font>
      <sz val="2"/>
      <color indexed="30"/>
      <name val="Marker Felt"/>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8"/>
        <bgColor auto="1"/>
      </patternFill>
    </fill>
    <fill>
      <patternFill patternType="solid">
        <fgColor indexed="21"/>
        <bgColor auto="1"/>
      </patternFill>
    </fill>
    <fill>
      <patternFill patternType="solid">
        <fgColor indexed="22"/>
        <bgColor auto="1"/>
      </patternFill>
    </fill>
  </fills>
  <borders count="50">
    <border>
      <left/>
      <right/>
      <top/>
      <bottom/>
      <diagonal/>
    </border>
    <border>
      <left>
        <color indexed="8"/>
      </left>
      <right>
        <color indexed="13"/>
      </right>
      <top>
        <color indexed="8"/>
      </top>
      <bottom style="thin">
        <color indexed="13"/>
      </bottom>
      <diagonal/>
    </border>
    <border>
      <left>
        <color indexed="13"/>
      </left>
      <right>
        <color indexed="13"/>
      </right>
      <top>
        <color indexed="8"/>
      </top>
      <bottom style="thin">
        <color indexed="13"/>
      </bottom>
      <diagonal/>
    </border>
    <border>
      <left>
        <color indexed="13"/>
      </left>
      <right style="dotted">
        <color indexed="15"/>
      </right>
      <top>
        <color indexed="8"/>
      </top>
      <bottom style="thin">
        <color indexed="13"/>
      </bottom>
      <diagonal/>
    </border>
    <border>
      <left style="dotted">
        <color indexed="15"/>
      </left>
      <right>
        <color indexed="13"/>
      </right>
      <top>
        <color indexed="8"/>
      </top>
      <bottom style="thin">
        <color indexed="13"/>
      </bottom>
      <diagonal/>
    </border>
    <border>
      <left>
        <color indexed="13"/>
      </left>
      <right style="dotted">
        <color indexed="13"/>
      </right>
      <top>
        <color indexed="8"/>
      </top>
      <bottom style="thin">
        <color indexed="13"/>
      </bottom>
      <diagonal/>
    </border>
    <border>
      <left style="dotted">
        <color indexed="13"/>
      </left>
      <right>
        <color indexed="13"/>
      </right>
      <top>
        <color indexed="8"/>
      </top>
      <bottom style="thin">
        <color indexed="13"/>
      </bottom>
      <diagonal/>
    </border>
    <border>
      <left>
        <color indexed="13"/>
      </left>
      <right>
        <color indexed="8"/>
      </right>
      <top>
        <color indexed="8"/>
      </top>
      <bottom style="thin">
        <color indexed="13"/>
      </bottom>
      <diagonal/>
    </border>
    <border>
      <left>
        <color indexed="8"/>
      </left>
      <right>
        <color indexed="13"/>
      </right>
      <top style="thin">
        <color indexed="13"/>
      </top>
      <bottom>
        <color indexed="13"/>
      </bottom>
      <diagonal/>
    </border>
    <border>
      <left>
        <color indexed="13"/>
      </left>
      <right style="thin">
        <color indexed="13"/>
      </right>
      <top style="thin">
        <color indexed="13"/>
      </top>
      <bottom>
        <color indexed="13"/>
      </bottom>
      <diagonal/>
    </border>
    <border>
      <left style="thin">
        <color indexed="13"/>
      </left>
      <right style="thin">
        <color indexed="13"/>
      </right>
      <top style="thin">
        <color indexed="13"/>
      </top>
      <bottom style="thin">
        <color indexed="13"/>
      </bottom>
      <diagonal/>
    </border>
    <border>
      <left style="thin">
        <color indexed="13"/>
      </left>
      <right style="dotted">
        <color indexed="15"/>
      </right>
      <top style="thin">
        <color indexed="13"/>
      </top>
      <bottom style="thin">
        <color indexed="13"/>
      </bottom>
      <diagonal/>
    </border>
    <border>
      <left style="dotted">
        <color indexed="15"/>
      </left>
      <right style="thin">
        <color indexed="13"/>
      </right>
      <top style="thin">
        <color indexed="13"/>
      </top>
      <bottom style="thin">
        <color indexed="13"/>
      </bottom>
      <diagonal/>
    </border>
    <border>
      <left style="thin">
        <color indexed="13"/>
      </left>
      <right style="dotted">
        <color indexed="13"/>
      </right>
      <top style="thin">
        <color indexed="13"/>
      </top>
      <bottom style="thin">
        <color indexed="13"/>
      </bottom>
      <diagonal/>
    </border>
    <border>
      <left style="dotted">
        <color indexed="13"/>
      </left>
      <right style="thin">
        <color indexed="13"/>
      </right>
      <top style="thin">
        <color indexed="13"/>
      </top>
      <bottom style="thin">
        <color indexed="13"/>
      </bottom>
      <diagonal/>
    </border>
    <border>
      <left style="thin">
        <color indexed="13"/>
      </left>
      <right>
        <color indexed="8"/>
      </right>
      <top style="thin">
        <color indexed="13"/>
      </top>
      <bottom style="thin">
        <color indexed="13"/>
      </bottom>
      <diagonal/>
    </border>
    <border>
      <left>
        <color indexed="8"/>
      </left>
      <right>
        <color indexed="13"/>
      </right>
      <top>
        <color indexed="13"/>
      </top>
      <bottom>
        <color indexed="13"/>
      </bottom>
      <diagonal/>
    </border>
    <border>
      <left>
        <color indexed="13"/>
      </left>
      <right style="thin">
        <color indexed="13"/>
      </right>
      <top>
        <color indexed="13"/>
      </top>
      <bottom>
        <color indexed="13"/>
      </bottom>
      <diagonal/>
    </border>
    <border>
      <left>
        <color indexed="8"/>
      </left>
      <right>
        <color indexed="13"/>
      </right>
      <top>
        <color indexed="13"/>
      </top>
      <bottom style="dotted">
        <color indexed="19"/>
      </bottom>
      <diagonal/>
    </border>
    <border>
      <left>
        <color indexed="13"/>
      </left>
      <right style="thin">
        <color indexed="13"/>
      </right>
      <top>
        <color indexed="13"/>
      </top>
      <bottom style="dotted">
        <color indexed="19"/>
      </bottom>
      <diagonal/>
    </border>
    <border>
      <left style="thin">
        <color indexed="13"/>
      </left>
      <right style="thin">
        <color indexed="13"/>
      </right>
      <top style="thin">
        <color indexed="13"/>
      </top>
      <bottom style="dotted">
        <color indexed="19"/>
      </bottom>
      <diagonal/>
    </border>
    <border>
      <left style="thin">
        <color indexed="13"/>
      </left>
      <right style="dotted">
        <color indexed="15"/>
      </right>
      <top style="thin">
        <color indexed="13"/>
      </top>
      <bottom style="dotted">
        <color indexed="19"/>
      </bottom>
      <diagonal/>
    </border>
    <border>
      <left style="dotted">
        <color indexed="15"/>
      </left>
      <right style="thin">
        <color indexed="13"/>
      </right>
      <top style="thin">
        <color indexed="13"/>
      </top>
      <bottom style="dotted">
        <color indexed="19"/>
      </bottom>
      <diagonal/>
    </border>
    <border>
      <left style="thin">
        <color indexed="13"/>
      </left>
      <right style="dotted">
        <color indexed="13"/>
      </right>
      <top style="thin">
        <color indexed="13"/>
      </top>
      <bottom style="dotted">
        <color indexed="19"/>
      </bottom>
      <diagonal/>
    </border>
    <border>
      <left style="dotted">
        <color indexed="13"/>
      </left>
      <right style="thin">
        <color indexed="13"/>
      </right>
      <top style="thin">
        <color indexed="13"/>
      </top>
      <bottom style="dotted">
        <color indexed="19"/>
      </bottom>
      <diagonal/>
    </border>
    <border>
      <left style="thin">
        <color indexed="13"/>
      </left>
      <right>
        <color indexed="8"/>
      </right>
      <top style="thin">
        <color indexed="13"/>
      </top>
      <bottom style="dotted">
        <color indexed="19"/>
      </bottom>
      <diagonal/>
    </border>
    <border>
      <left>
        <color indexed="8"/>
      </left>
      <right>
        <color indexed="13"/>
      </right>
      <top style="dotted">
        <color indexed="19"/>
      </top>
      <bottom style="dotted">
        <color indexed="19"/>
      </bottom>
      <diagonal/>
    </border>
    <border>
      <left>
        <color indexed="13"/>
      </left>
      <right style="thin">
        <color indexed="13"/>
      </right>
      <top style="dotted">
        <color indexed="19"/>
      </top>
      <bottom style="dotted">
        <color indexed="19"/>
      </bottom>
      <diagonal/>
    </border>
    <border>
      <left style="thin">
        <color indexed="13"/>
      </left>
      <right style="thin">
        <color indexed="13"/>
      </right>
      <top style="dotted">
        <color indexed="19"/>
      </top>
      <bottom style="dotted">
        <color indexed="19"/>
      </bottom>
      <diagonal/>
    </border>
    <border>
      <left style="thin">
        <color indexed="13"/>
      </left>
      <right style="dotted">
        <color indexed="15"/>
      </right>
      <top style="dotted">
        <color indexed="19"/>
      </top>
      <bottom style="dotted">
        <color indexed="19"/>
      </bottom>
      <diagonal/>
    </border>
    <border>
      <left style="dotted">
        <color indexed="15"/>
      </left>
      <right style="thin">
        <color indexed="13"/>
      </right>
      <top style="dotted">
        <color indexed="19"/>
      </top>
      <bottom style="dotted">
        <color indexed="19"/>
      </bottom>
      <diagonal/>
    </border>
    <border>
      <left style="thin">
        <color indexed="13"/>
      </left>
      <right style="dotted">
        <color indexed="13"/>
      </right>
      <top style="dotted">
        <color indexed="19"/>
      </top>
      <bottom style="dotted">
        <color indexed="19"/>
      </bottom>
      <diagonal/>
    </border>
    <border>
      <left style="dotted">
        <color indexed="13"/>
      </left>
      <right style="thin">
        <color indexed="13"/>
      </right>
      <top style="dotted">
        <color indexed="19"/>
      </top>
      <bottom style="dotted">
        <color indexed="19"/>
      </bottom>
      <diagonal/>
    </border>
    <border>
      <left style="thin">
        <color indexed="13"/>
      </left>
      <right>
        <color indexed="8"/>
      </right>
      <top style="dotted">
        <color indexed="19"/>
      </top>
      <bottom style="dotted">
        <color indexed="19"/>
      </bottom>
      <diagonal/>
    </border>
    <border>
      <left>
        <color indexed="8"/>
      </left>
      <right>
        <color indexed="13"/>
      </right>
      <top style="dotted">
        <color indexed="19"/>
      </top>
      <bottom style="thick">
        <color indexed="13"/>
      </bottom>
      <diagonal/>
    </border>
    <border>
      <left>
        <color indexed="13"/>
      </left>
      <right style="thin">
        <color indexed="13"/>
      </right>
      <top style="dotted">
        <color indexed="19"/>
      </top>
      <bottom style="thick">
        <color indexed="13"/>
      </bottom>
      <diagonal/>
    </border>
    <border>
      <left style="thin">
        <color indexed="13"/>
      </left>
      <right style="thin">
        <color indexed="13"/>
      </right>
      <top style="dotted">
        <color indexed="19"/>
      </top>
      <bottom style="thick">
        <color indexed="13"/>
      </bottom>
      <diagonal/>
    </border>
    <border>
      <left style="thin">
        <color indexed="13"/>
      </left>
      <right style="dotted">
        <color indexed="15"/>
      </right>
      <top style="dotted">
        <color indexed="19"/>
      </top>
      <bottom style="thick">
        <color indexed="13"/>
      </bottom>
      <diagonal/>
    </border>
    <border>
      <left style="dotted">
        <color indexed="15"/>
      </left>
      <right style="thin">
        <color indexed="13"/>
      </right>
      <top style="dotted">
        <color indexed="19"/>
      </top>
      <bottom style="thick">
        <color indexed="13"/>
      </bottom>
      <diagonal/>
    </border>
    <border>
      <left style="thin">
        <color indexed="13"/>
      </left>
      <right style="dotted">
        <color indexed="13"/>
      </right>
      <top style="dotted">
        <color indexed="19"/>
      </top>
      <bottom style="thick">
        <color indexed="13"/>
      </bottom>
      <diagonal/>
    </border>
    <border>
      <left style="dotted">
        <color indexed="13"/>
      </left>
      <right style="thin">
        <color indexed="13"/>
      </right>
      <top style="dotted">
        <color indexed="19"/>
      </top>
      <bottom style="thick">
        <color indexed="13"/>
      </bottom>
      <diagonal/>
    </border>
    <border>
      <left style="thin">
        <color indexed="13"/>
      </left>
      <right>
        <color indexed="8"/>
      </right>
      <top style="dotted">
        <color indexed="19"/>
      </top>
      <bottom style="thick">
        <color indexed="13"/>
      </bottom>
      <diagonal/>
    </border>
    <border>
      <left>
        <color indexed="8"/>
      </left>
      <right>
        <color indexed="13"/>
      </right>
      <top style="thick">
        <color indexed="13"/>
      </top>
      <bottom>
        <color indexed="8"/>
      </bottom>
      <diagonal/>
    </border>
    <border>
      <left>
        <color indexed="13"/>
      </left>
      <right>
        <color indexed="13"/>
      </right>
      <top style="thick">
        <color indexed="13"/>
      </top>
      <bottom>
        <color indexed="8"/>
      </bottom>
      <diagonal/>
    </border>
    <border>
      <left>
        <color indexed="13"/>
      </left>
      <right style="dotted">
        <color indexed="15"/>
      </right>
      <top style="thick">
        <color indexed="13"/>
      </top>
      <bottom>
        <color indexed="8"/>
      </bottom>
      <diagonal/>
    </border>
    <border>
      <left style="dotted">
        <color indexed="15"/>
      </left>
      <right>
        <color indexed="13"/>
      </right>
      <top style="thick">
        <color indexed="13"/>
      </top>
      <bottom>
        <color indexed="8"/>
      </bottom>
      <diagonal/>
    </border>
    <border>
      <left>
        <color indexed="13"/>
      </left>
      <right style="dotted">
        <color indexed="13"/>
      </right>
      <top style="thick">
        <color indexed="13"/>
      </top>
      <bottom>
        <color indexed="8"/>
      </bottom>
      <diagonal/>
    </border>
    <border>
      <left style="dotted">
        <color indexed="13"/>
      </left>
      <right>
        <color indexed="13"/>
      </right>
      <top style="thick">
        <color indexed="13"/>
      </top>
      <bottom>
        <color indexed="8"/>
      </bottom>
      <diagonal/>
    </border>
    <border>
      <left>
        <color indexed="13"/>
      </left>
      <right>
        <color indexed="8"/>
      </right>
      <top style="thick">
        <color indexed="13"/>
      </top>
      <bottom>
        <color indexed="8"/>
      </bottom>
      <diagonal/>
    </border>
    <border>
      <left style="thin">
        <color indexed="21"/>
      </left>
      <right style="thin">
        <color indexed="21"/>
      </right>
      <top style="thin">
        <color indexed="21"/>
      </top>
      <bottom style="thin">
        <color indexed="21"/>
      </bottom>
      <diagonal/>
    </border>
  </borders>
  <cellStyleXfs count="1">
    <xf numFmtId="0" fontId="0" applyNumberFormat="0" applyFont="1" applyFill="0" applyBorder="0" applyAlignment="1" applyProtection="0">
      <alignment vertical="top" wrapText="1"/>
    </xf>
  </cellStyleXfs>
  <cellXfs count="91">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wrapText="1"/>
    </xf>
    <xf numFmtId="49" fontId="6" fillId="4" borderId="1" applyNumberFormat="1" applyFont="1" applyFill="1" applyBorder="1" applyAlignment="1" applyProtection="0">
      <alignment horizontal="center" vertical="top" wrapText="1"/>
    </xf>
    <xf numFmtId="49" fontId="6" fillId="4" borderId="2" applyNumberFormat="1" applyFont="1" applyFill="1" applyBorder="1" applyAlignment="1" applyProtection="0">
      <alignment horizontal="center" vertical="top" wrapText="1"/>
    </xf>
    <xf numFmtId="49" fontId="6" fillId="4" borderId="3" applyNumberFormat="1" applyFont="1" applyFill="1" applyBorder="1" applyAlignment="1" applyProtection="0">
      <alignment horizontal="center" vertical="top" wrapText="1"/>
    </xf>
    <xf numFmtId="49" fontId="6" fillId="4" borderId="4" applyNumberFormat="1" applyFont="1" applyFill="1" applyBorder="1" applyAlignment="1" applyProtection="0">
      <alignment horizontal="center" vertical="top" wrapText="1"/>
    </xf>
    <xf numFmtId="49" fontId="6" fillId="4" borderId="5" applyNumberFormat="1" applyFont="1" applyFill="1" applyBorder="1" applyAlignment="1" applyProtection="0">
      <alignment horizontal="center" vertical="top" wrapText="1"/>
    </xf>
    <xf numFmtId="49" fontId="6" fillId="4" borderId="6" applyNumberFormat="1" applyFont="1" applyFill="1" applyBorder="1" applyAlignment="1" applyProtection="0">
      <alignment horizontal="center" vertical="top" wrapText="1"/>
    </xf>
    <xf numFmtId="49" fontId="7" fillId="4" borderId="6" applyNumberFormat="1" applyFont="1" applyFill="1" applyBorder="1" applyAlignment="1" applyProtection="0">
      <alignment horizontal="center" vertical="top" wrapText="1"/>
    </xf>
    <xf numFmtId="49" fontId="7" fillId="4" borderId="2" applyNumberFormat="1" applyFont="1" applyFill="1" applyBorder="1" applyAlignment="1" applyProtection="0">
      <alignment horizontal="center" vertical="top" wrapText="1"/>
    </xf>
    <xf numFmtId="49" fontId="7" fillId="4" borderId="7" applyNumberFormat="1" applyFont="1" applyFill="1" applyBorder="1" applyAlignment="1" applyProtection="0">
      <alignment horizontal="center" vertical="top" wrapText="1"/>
    </xf>
    <xf numFmtId="0" fontId="6" fillId="4" borderId="8" applyNumberFormat="1" applyFont="1" applyFill="1" applyBorder="1" applyAlignment="1" applyProtection="0">
      <alignment horizontal="left" vertical="top" wrapText="1"/>
    </xf>
    <xf numFmtId="0" fontId="6" fillId="4" borderId="9" applyNumberFormat="1" applyFont="1" applyFill="1" applyBorder="1" applyAlignment="1" applyProtection="0">
      <alignment horizontal="left" vertical="top" wrapText="1"/>
    </xf>
    <xf numFmtId="0" fontId="8" borderId="10" applyNumberFormat="1" applyFont="1" applyFill="0" applyBorder="1" applyAlignment="1" applyProtection="0">
      <alignment vertical="top" wrapText="1"/>
    </xf>
    <xf numFmtId="0" fontId="7" borderId="10" applyNumberFormat="1" applyFont="1" applyFill="0" applyBorder="1" applyAlignment="1" applyProtection="0">
      <alignment vertical="top" wrapText="1"/>
    </xf>
    <xf numFmtId="0" fontId="4" borderId="10" applyNumberFormat="1" applyFont="1" applyFill="0" applyBorder="1" applyAlignment="1" applyProtection="0">
      <alignment vertical="top" wrapText="1"/>
    </xf>
    <xf numFmtId="59" fontId="4" borderId="10" applyNumberFormat="1" applyFont="1" applyFill="0" applyBorder="1" applyAlignment="1" applyProtection="0">
      <alignment vertical="top" wrapText="1"/>
    </xf>
    <xf numFmtId="59" fontId="4" borderId="11" applyNumberFormat="1" applyFont="1" applyFill="0" applyBorder="1" applyAlignment="1" applyProtection="0">
      <alignment vertical="top" wrapText="1"/>
    </xf>
    <xf numFmtId="0" fontId="9" fillId="5" borderId="12" applyNumberFormat="1" applyFont="1" applyFill="1" applyBorder="1" applyAlignment="1" applyProtection="0">
      <alignment horizontal="left" vertical="top" wrapText="1"/>
    </xf>
    <xf numFmtId="0" fontId="9" fillId="5" borderId="10" applyNumberFormat="1" applyFont="1" applyFill="1" applyBorder="1" applyAlignment="1" applyProtection="0">
      <alignment horizontal="left" vertical="top" wrapText="1"/>
    </xf>
    <xf numFmtId="0" fontId="7" borderId="13" applyNumberFormat="1" applyFont="1" applyFill="0" applyBorder="1" applyAlignment="1" applyProtection="0">
      <alignment vertical="top" wrapText="1"/>
    </xf>
    <xf numFmtId="49" fontId="9" fillId="5" borderId="14" applyNumberFormat="1" applyFont="1" applyFill="1" applyBorder="1" applyAlignment="1" applyProtection="0">
      <alignment horizontal="left" vertical="top" wrapText="1"/>
    </xf>
    <xf numFmtId="49" fontId="9" fillId="5" borderId="10" applyNumberFormat="1" applyFont="1" applyFill="1" applyBorder="1" applyAlignment="1" applyProtection="0">
      <alignment horizontal="left" vertical="top" wrapText="1"/>
    </xf>
    <xf numFmtId="49" fontId="9" fillId="5" borderId="13" applyNumberFormat="1" applyFont="1" applyFill="1" applyBorder="1" applyAlignment="1" applyProtection="0">
      <alignment horizontal="left" vertical="top" wrapText="1"/>
    </xf>
    <xf numFmtId="0" fontId="9" fillId="5" borderId="14" applyNumberFormat="1" applyFont="1" applyFill="1" applyBorder="1" applyAlignment="1" applyProtection="0">
      <alignment horizontal="left" vertical="top" wrapText="1"/>
    </xf>
    <xf numFmtId="59" fontId="4" borderId="15" applyNumberFormat="1" applyFont="1" applyFill="0" applyBorder="1" applyAlignment="1" applyProtection="0">
      <alignment vertical="top" wrapText="1"/>
    </xf>
    <xf numFmtId="0" fontId="6" fillId="4" borderId="16" applyNumberFormat="1" applyFont="1" applyFill="1" applyBorder="1" applyAlignment="1" applyProtection="0">
      <alignment horizontal="left" vertical="top" wrapText="1"/>
    </xf>
    <xf numFmtId="0" fontId="6" fillId="4" borderId="17" applyNumberFormat="1" applyFont="1" applyFill="1" applyBorder="1" applyAlignment="1" applyProtection="0">
      <alignment horizontal="left" vertical="top" wrapText="1"/>
    </xf>
    <xf numFmtId="59" fontId="4" borderId="13" applyNumberFormat="1" applyFont="1" applyFill="0" applyBorder="1" applyAlignment="1" applyProtection="0">
      <alignment vertical="top" wrapText="1"/>
    </xf>
    <xf numFmtId="0" fontId="6" fillId="4" borderId="18" applyNumberFormat="1" applyFont="1" applyFill="1" applyBorder="1" applyAlignment="1" applyProtection="0">
      <alignment horizontal="left" vertical="top" wrapText="1"/>
    </xf>
    <xf numFmtId="0" fontId="6" fillId="4" borderId="19" applyNumberFormat="1" applyFont="1" applyFill="1" applyBorder="1" applyAlignment="1" applyProtection="0">
      <alignment horizontal="left" vertical="top" wrapText="1"/>
    </xf>
    <xf numFmtId="0" fontId="4" borderId="20" applyNumberFormat="1" applyFont="1" applyFill="0" applyBorder="1" applyAlignment="1" applyProtection="0">
      <alignment vertical="top" wrapText="1"/>
    </xf>
    <xf numFmtId="59" fontId="4" borderId="20" applyNumberFormat="1" applyFont="1" applyFill="0" applyBorder="1" applyAlignment="1" applyProtection="0">
      <alignment vertical="top" wrapText="1"/>
    </xf>
    <xf numFmtId="59" fontId="4" borderId="21" applyNumberFormat="1" applyFont="1" applyFill="0" applyBorder="1" applyAlignment="1" applyProtection="0">
      <alignment vertical="top" wrapText="1"/>
    </xf>
    <xf numFmtId="0" fontId="9" fillId="5" borderId="22" applyNumberFormat="1" applyFont="1" applyFill="1" applyBorder="1" applyAlignment="1" applyProtection="0">
      <alignment horizontal="left" vertical="top" wrapText="1"/>
    </xf>
    <xf numFmtId="0" fontId="9" fillId="5" borderId="20" applyNumberFormat="1" applyFont="1" applyFill="1" applyBorder="1" applyAlignment="1" applyProtection="0">
      <alignment horizontal="left" vertical="top" wrapText="1"/>
    </xf>
    <xf numFmtId="4" fontId="4" borderId="23" applyNumberFormat="1" applyFont="1" applyFill="0" applyBorder="1" applyAlignment="1" applyProtection="0">
      <alignment vertical="top" wrapText="1"/>
    </xf>
    <xf numFmtId="0" fontId="9" fillId="5" borderId="24" applyNumberFormat="1" applyFont="1" applyFill="1" applyBorder="1" applyAlignment="1" applyProtection="0">
      <alignment horizontal="left" vertical="top" wrapText="1"/>
    </xf>
    <xf numFmtId="59" fontId="4" borderId="23" applyNumberFormat="1" applyFont="1" applyFill="0" applyBorder="1" applyAlignment="1" applyProtection="0">
      <alignment vertical="top" wrapText="1"/>
    </xf>
    <xf numFmtId="59" fontId="4" borderId="25" applyNumberFormat="1" applyFont="1" applyFill="0" applyBorder="1" applyAlignment="1" applyProtection="0">
      <alignment vertical="top" wrapText="1"/>
    </xf>
    <xf numFmtId="0" fontId="6" fillId="4" borderId="26" applyNumberFormat="1" applyFont="1" applyFill="1" applyBorder="1" applyAlignment="1" applyProtection="0">
      <alignment horizontal="left" vertical="top" wrapText="1"/>
    </xf>
    <xf numFmtId="0" fontId="6" fillId="4" borderId="27" applyNumberFormat="1" applyFont="1" applyFill="1" applyBorder="1" applyAlignment="1" applyProtection="0">
      <alignment horizontal="left" vertical="top" wrapText="1"/>
    </xf>
    <xf numFmtId="0" fontId="4" borderId="28" applyNumberFormat="0" applyFont="1" applyFill="0" applyBorder="1" applyAlignment="1" applyProtection="0">
      <alignment vertical="top" wrapText="1"/>
    </xf>
    <xf numFmtId="59" fontId="4" borderId="28" applyNumberFormat="1" applyFont="1" applyFill="0" applyBorder="1" applyAlignment="1" applyProtection="0">
      <alignment vertical="top" wrapText="1"/>
    </xf>
    <xf numFmtId="59" fontId="4" borderId="29" applyNumberFormat="1" applyFont="1" applyFill="0" applyBorder="1" applyAlignment="1" applyProtection="0">
      <alignment vertical="top" wrapText="1"/>
    </xf>
    <xf numFmtId="0" fontId="9" fillId="5" borderId="30" applyNumberFormat="1" applyFont="1" applyFill="1" applyBorder="1" applyAlignment="1" applyProtection="0">
      <alignment horizontal="left" vertical="top" wrapText="1"/>
    </xf>
    <xf numFmtId="0" fontId="9" fillId="5" borderId="28" applyNumberFormat="1" applyFont="1" applyFill="1" applyBorder="1" applyAlignment="1" applyProtection="0">
      <alignment horizontal="left" vertical="top" wrapText="1"/>
    </xf>
    <xf numFmtId="60" fontId="4" borderId="28" applyNumberFormat="1" applyFont="1" applyFill="0" applyBorder="1" applyAlignment="1" applyProtection="0">
      <alignment vertical="top" wrapText="1"/>
    </xf>
    <xf numFmtId="4" fontId="4" borderId="31" applyNumberFormat="1" applyFont="1" applyFill="0" applyBorder="1" applyAlignment="1" applyProtection="0">
      <alignment vertical="top" wrapText="1"/>
    </xf>
    <xf numFmtId="4" fontId="4" borderId="32" applyNumberFormat="1" applyFont="1" applyFill="0" applyBorder="1" applyAlignment="1" applyProtection="0">
      <alignment vertical="top" wrapText="1"/>
    </xf>
    <xf numFmtId="4" fontId="4" borderId="28" applyNumberFormat="1" applyFont="1" applyFill="0" applyBorder="1" applyAlignment="1" applyProtection="0">
      <alignment vertical="top" wrapText="1"/>
    </xf>
    <xf numFmtId="4" fontId="4" borderId="33" applyNumberFormat="1" applyFont="1" applyFill="0" applyBorder="1" applyAlignment="1" applyProtection="0">
      <alignment vertical="top" wrapText="1"/>
    </xf>
    <xf numFmtId="0" fontId="6" fillId="4" borderId="34" applyNumberFormat="0" applyFont="1" applyFill="1" applyBorder="1" applyAlignment="1" applyProtection="0">
      <alignment horizontal="left" vertical="top" wrapText="1"/>
    </xf>
    <xf numFmtId="0" fontId="6" fillId="4" borderId="35" applyNumberFormat="0" applyFont="1" applyFill="1" applyBorder="1" applyAlignment="1" applyProtection="0">
      <alignment horizontal="left" vertical="top" wrapText="1"/>
    </xf>
    <xf numFmtId="0" fontId="4" borderId="36" applyNumberFormat="0" applyFont="1" applyFill="0" applyBorder="1" applyAlignment="1" applyProtection="0">
      <alignment vertical="top" wrapText="1"/>
    </xf>
    <xf numFmtId="59" fontId="4" borderId="36" applyNumberFormat="1" applyFont="1" applyFill="0" applyBorder="1" applyAlignment="1" applyProtection="0">
      <alignment vertical="top" wrapText="1"/>
    </xf>
    <xf numFmtId="59" fontId="4" borderId="37" applyNumberFormat="1" applyFont="1" applyFill="0" applyBorder="1" applyAlignment="1" applyProtection="0">
      <alignment vertical="top" wrapText="1"/>
    </xf>
    <xf numFmtId="0" fontId="9" fillId="5" borderId="38" applyNumberFormat="0" applyFont="1" applyFill="1" applyBorder="1" applyAlignment="1" applyProtection="0">
      <alignment horizontal="left" vertical="top" wrapText="1"/>
    </xf>
    <xf numFmtId="0" fontId="9" fillId="5" borderId="36" applyNumberFormat="0" applyFont="1" applyFill="1" applyBorder="1" applyAlignment="1" applyProtection="0">
      <alignment horizontal="left" vertical="top" wrapText="1"/>
    </xf>
    <xf numFmtId="49" fontId="9" fillId="5" borderId="38" applyNumberFormat="1" applyFont="1" applyFill="1" applyBorder="1" applyAlignment="1" applyProtection="0">
      <alignment vertical="top" wrapText="1"/>
    </xf>
    <xf numFmtId="49" fontId="9" fillId="5" borderId="36" applyNumberFormat="1" applyFont="1" applyFill="1" applyBorder="1" applyAlignment="1" applyProtection="0">
      <alignment vertical="top" wrapText="1"/>
    </xf>
    <xf numFmtId="0" fontId="9" fillId="5" borderId="36" applyNumberFormat="0" applyFont="1" applyFill="1" applyBorder="1" applyAlignment="1" applyProtection="0">
      <alignment vertical="top" wrapText="1"/>
    </xf>
    <xf numFmtId="4" fontId="9" fillId="5" borderId="39" applyNumberFormat="1" applyFont="1" applyFill="1" applyBorder="1" applyAlignment="1" applyProtection="0">
      <alignment vertical="top" wrapText="1"/>
    </xf>
    <xf numFmtId="4" fontId="9" fillId="5" borderId="40" applyNumberFormat="1" applyFont="1" applyFill="1" applyBorder="1" applyAlignment="1" applyProtection="0">
      <alignment vertical="top" wrapText="1"/>
    </xf>
    <xf numFmtId="4" fontId="9" fillId="5" borderId="36" applyNumberFormat="1" applyFont="1" applyFill="1" applyBorder="1" applyAlignment="1" applyProtection="0">
      <alignment vertical="top" wrapText="1"/>
    </xf>
    <xf numFmtId="4" fontId="9" fillId="5" borderId="41" applyNumberFormat="1" applyFont="1" applyFill="1" applyBorder="1" applyAlignment="1" applyProtection="0">
      <alignment vertical="top" wrapText="1"/>
    </xf>
    <xf numFmtId="49" fontId="9" borderId="42" applyNumberFormat="1" applyFont="1" applyFill="0" applyBorder="1" applyAlignment="1" applyProtection="0">
      <alignment vertical="top" wrapText="1"/>
    </xf>
    <xf numFmtId="49" fontId="9" borderId="43" applyNumberFormat="1" applyFont="1" applyFill="0" applyBorder="1" applyAlignment="1" applyProtection="0">
      <alignment vertical="top" wrapText="1"/>
    </xf>
    <xf numFmtId="0" fontId="9" borderId="43" applyNumberFormat="0" applyFont="1" applyFill="0" applyBorder="1" applyAlignment="1" applyProtection="0">
      <alignment vertical="top" wrapText="1"/>
    </xf>
    <xf numFmtId="0" fontId="9" borderId="44" applyNumberFormat="0" applyFont="1" applyFill="0" applyBorder="1" applyAlignment="1" applyProtection="0">
      <alignment vertical="top" wrapText="1"/>
    </xf>
    <xf numFmtId="0" fontId="9" borderId="45" applyNumberFormat="0" applyFont="1" applyFill="0" applyBorder="1" applyAlignment="1" applyProtection="0">
      <alignment vertical="top" wrapText="1"/>
    </xf>
    <xf numFmtId="59" fontId="9" borderId="46" applyNumberFormat="1" applyFont="1" applyFill="0" applyBorder="1" applyAlignment="1" applyProtection="0">
      <alignment vertical="top" wrapText="1"/>
    </xf>
    <xf numFmtId="59" fontId="9" borderId="47" applyNumberFormat="1" applyFont="1" applyFill="0" applyBorder="1" applyAlignment="1" applyProtection="0">
      <alignment vertical="top" wrapText="1"/>
    </xf>
    <xf numFmtId="59" fontId="9" borderId="43" applyNumberFormat="1" applyFont="1" applyFill="0" applyBorder="1" applyAlignment="1" applyProtection="0">
      <alignment vertical="top" wrapText="1"/>
    </xf>
    <xf numFmtId="59" fontId="9" borderId="48" applyNumberFormat="1" applyFont="1" applyFill="0" applyBorder="1" applyAlignment="1" applyProtection="0">
      <alignment vertical="top" wrapText="1"/>
    </xf>
    <xf numFmtId="0" fontId="11" applyNumberFormat="1" applyFont="1" applyFill="0" applyBorder="0" applyAlignment="1" applyProtection="0">
      <alignment vertical="top" wrapText="1"/>
    </xf>
    <xf numFmtId="0" fontId="13" fillId="6" borderId="49" applyNumberFormat="0" applyFont="1" applyFill="1" applyBorder="1" applyAlignment="1" applyProtection="0">
      <alignment horizontal="center" vertical="center" wrapText="1"/>
    </xf>
    <xf numFmtId="49" fontId="13" fillId="6" borderId="49" applyNumberFormat="1" applyFont="1" applyFill="1" applyBorder="1" applyAlignment="1" applyProtection="0">
      <alignment horizontal="center" vertical="center" wrapText="1"/>
    </xf>
    <xf numFmtId="0" fontId="13" fillId="6" borderId="49" applyNumberFormat="1" applyFont="1" applyFill="1" applyBorder="1" applyAlignment="1" applyProtection="0">
      <alignment horizontal="center" vertical="center" wrapText="1"/>
    </xf>
    <xf numFmtId="49" fontId="13" fillId="7" borderId="49" applyNumberFormat="1" applyFont="1" applyFill="1" applyBorder="1" applyAlignment="1" applyProtection="0">
      <alignment horizontal="center" vertical="center" wrapText="1"/>
    </xf>
    <xf numFmtId="0" fontId="13" fillId="7" borderId="49" applyNumberFormat="1" applyFont="1" applyFill="1" applyBorder="1" applyAlignment="1" applyProtection="0">
      <alignment horizontal="center" vertical="center" wrapText="1"/>
    </xf>
    <xf numFmtId="0" fontId="11" borderId="49" applyNumberFormat="1" applyFont="1" applyFill="0" applyBorder="1" applyAlignment="1" applyProtection="0">
      <alignment vertical="top" wrapText="1"/>
    </xf>
    <xf numFmtId="0" fontId="11" borderId="49" applyNumberFormat="0" applyFont="1" applyFill="0" applyBorder="1" applyAlignment="1" applyProtection="0">
      <alignment vertical="top" wrapText="1"/>
    </xf>
    <xf numFmtId="0" fontId="13" fillId="7" borderId="49" applyNumberFormat="0" applyFont="1" applyFill="1" applyBorder="1" applyAlignment="1" applyProtection="0">
      <alignment horizontal="left" vertical="top" wrapText="1"/>
    </xf>
    <xf numFmtId="0" fontId="11" applyNumberFormat="1" applyFont="1" applyFill="0" applyBorder="0" applyAlignment="1" applyProtection="0">
      <alignment vertical="top" wrapText="1"/>
    </xf>
    <xf numFmtId="49" fontId="11" borderId="49" applyNumberFormat="1"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496291"/>
      <rgbColor rgb="ffffffff"/>
      <rgbColor rgb="ff709bbe"/>
      <rgbColor rgb="ffd6d6d6"/>
      <rgbColor rgb="ffe22400"/>
      <rgbColor rgb="ffff2600"/>
      <rgbColor rgb="ffeaeaea"/>
      <rgbColor rgb="ffaaaaaa"/>
      <rgbColor rgb="ff4a2f04"/>
      <rgbColor rgb="ffd2c195"/>
      <rgbColor rgb="ffeeebdb"/>
      <rgbColor rgb="ffb8b8b8"/>
      <rgbColor rgb="ff3b6b9d"/>
      <rgbColor rgb="ff6ea45a"/>
      <rgbColor rgb="ffedaf4c"/>
      <rgbColor rgb="ffca413e"/>
      <rgbColor rgb="ff83518b"/>
      <rgbColor rgb="ff8f9191"/>
      <rgbColor rgb="ff424242"/>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300" u="none">
                <a:solidFill>
                  <a:srgbClr val="000000"/>
                </a:solidFill>
                <a:latin typeface="Helvetica Neue"/>
              </a:defRPr>
            </a:pPr>
            <a:r>
              <a:rPr b="1" i="0" strike="noStrike" sz="1300" u="none">
                <a:solidFill>
                  <a:srgbClr val="000000"/>
                </a:solidFill>
                <a:latin typeface="Helvetica Neue"/>
              </a:rPr>
              <a:t>Graph of Ratio Permutations Percentage A</a:t>
            </a:r>
          </a:p>
        </c:rich>
      </c:tx>
      <c:layout>
        <c:manualLayout>
          <c:xMode val="edge"/>
          <c:yMode val="edge"/>
          <c:x val="0.31259"/>
          <c:y val="0"/>
          <c:w val="0.37482"/>
          <c:h val="0.0485458"/>
        </c:manualLayout>
      </c:layout>
      <c:overlay val="1"/>
      <c:spPr>
        <a:noFill/>
        <a:effectLst/>
      </c:spPr>
    </c:title>
    <c:autoTitleDeleted val="1"/>
    <c:plotArea>
      <c:layout>
        <c:manualLayout>
          <c:layoutTarget val="inner"/>
          <c:xMode val="edge"/>
          <c:yMode val="edge"/>
          <c:x val="0.0742485"/>
          <c:y val="0.0485458"/>
          <c:w val="0.920751"/>
          <c:h val="0.821959"/>
        </c:manualLayout>
      </c:layout>
      <c:lineChart>
        <c:grouping val="standard"/>
        <c:varyColors val="0"/>
        <c:ser>
          <c:idx val="0"/>
          <c:order val="0"/>
          <c:tx>
            <c:v>1:3</c:v>
          </c:tx>
          <c:spPr>
            <a:solidFill>
              <a:srgbClr val="FFFFFF"/>
            </a:solidFill>
            <a:ln w="50800" cap="flat">
              <a:solidFill>
                <a:srgbClr val="3B6C9D"/>
              </a:solidFill>
              <a:prstDash val="solid"/>
              <a:miter lim="400000"/>
            </a:ln>
            <a:effectLst/>
          </c:spPr>
          <c:marker>
            <c:symbol val="none"/>
            <c:size val="4"/>
            <c:spPr>
              <a:solidFill>
                <a:srgbClr val="FFFFFF"/>
              </a:solidFill>
              <a:ln w="50800" cap="flat">
                <a:solidFill>
                  <a:srgbClr val="3B6C9D"/>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1'!$G$2:$G$45</c:f>
              <c:numCache>
                <c:ptCount val="44"/>
                <c:pt idx="0">
                  <c:v>0.500000</c:v>
                </c:pt>
                <c:pt idx="1">
                  <c:v>0.535714</c:v>
                </c:pt>
                <c:pt idx="2">
                  <c:v>0.545455</c:v>
                </c:pt>
                <c:pt idx="3">
                  <c:v>0.550000</c:v>
                </c:pt>
                <c:pt idx="4">
                  <c:v>0.552632</c:v>
                </c:pt>
                <c:pt idx="5">
                  <c:v>0.554348</c:v>
                </c:pt>
                <c:pt idx="6">
                  <c:v>0.555556</c:v>
                </c:pt>
                <c:pt idx="7">
                  <c:v>0.556452</c:v>
                </c:pt>
                <c:pt idx="8">
                  <c:v>0.557143</c:v>
                </c:pt>
                <c:pt idx="9">
                  <c:v>0.557692</c:v>
                </c:pt>
                <c:pt idx="10">
                  <c:v>0.558140</c:v>
                </c:pt>
                <c:pt idx="11">
                  <c:v>0.558511</c:v>
                </c:pt>
                <c:pt idx="12">
                  <c:v>0.558824</c:v>
                </c:pt>
                <c:pt idx="13">
                  <c:v>0.559091</c:v>
                </c:pt>
                <c:pt idx="14">
                  <c:v>0.559322</c:v>
                </c:pt>
                <c:pt idx="15">
                  <c:v>0.559524</c:v>
                </c:pt>
                <c:pt idx="16">
                  <c:v>0.559701</c:v>
                </c:pt>
                <c:pt idx="17">
                  <c:v>0.559859</c:v>
                </c:pt>
                <c:pt idx="18">
                  <c:v>0.560000</c:v>
                </c:pt>
                <c:pt idx="19">
                  <c:v>0.560127</c:v>
                </c:pt>
                <c:pt idx="20">
                  <c:v>0.560241</c:v>
                </c:pt>
                <c:pt idx="21">
                  <c:v>0.560345</c:v>
                </c:pt>
                <c:pt idx="22">
                  <c:v>0.560440</c:v>
                </c:pt>
                <c:pt idx="23">
                  <c:v>0.560526</c:v>
                </c:pt>
                <c:pt idx="24">
                  <c:v>0.560606</c:v>
                </c:pt>
                <c:pt idx="25">
                  <c:v>0.560680</c:v>
                </c:pt>
                <c:pt idx="26">
                  <c:v>0.560748</c:v>
                </c:pt>
                <c:pt idx="27">
                  <c:v>0.560811</c:v>
                </c:pt>
                <c:pt idx="28">
                  <c:v>0.560870</c:v>
                </c:pt>
                <c:pt idx="29">
                  <c:v>0.560924</c:v>
                </c:pt>
                <c:pt idx="30">
                  <c:v>0.560976</c:v>
                </c:pt>
                <c:pt idx="31">
                  <c:v>0.561024</c:v>
                </c:pt>
                <c:pt idx="32">
                  <c:v>0.561069</c:v>
                </c:pt>
                <c:pt idx="33">
                  <c:v>0.561111</c:v>
                </c:pt>
                <c:pt idx="34">
                  <c:v>0.561151</c:v>
                </c:pt>
                <c:pt idx="35">
                  <c:v>0.561189</c:v>
                </c:pt>
                <c:pt idx="36">
                  <c:v>0.561224</c:v>
                </c:pt>
                <c:pt idx="37">
                  <c:v>0.561258</c:v>
                </c:pt>
                <c:pt idx="38">
                  <c:v>0.561290</c:v>
                </c:pt>
                <c:pt idx="39">
                  <c:v>0.561321</c:v>
                </c:pt>
                <c:pt idx="40">
                  <c:v>0.561350</c:v>
                </c:pt>
                <c:pt idx="41">
                  <c:v>0.561377</c:v>
                </c:pt>
                <c:pt idx="42">
                  <c:v>0.561404</c:v>
                </c:pt>
                <c:pt idx="43">
                  <c:v>0.561429</c:v>
                </c:pt>
              </c:numCache>
            </c:numRef>
          </c:val>
          <c:smooth val="0"/>
        </c:ser>
        <c:ser>
          <c:idx val="1"/>
          <c:order val="1"/>
          <c:tx>
            <c:v>1:2</c:v>
          </c:tx>
          <c:spPr>
            <a:solidFill>
              <a:srgbClr val="FFFFFF"/>
            </a:solidFill>
            <a:ln w="50800" cap="flat">
              <a:solidFill>
                <a:srgbClr val="6EA45A"/>
              </a:solidFill>
              <a:prstDash val="solid"/>
              <a:miter lim="400000"/>
            </a:ln>
            <a:effectLst/>
          </c:spPr>
          <c:marker>
            <c:symbol val="none"/>
            <c:size val="4"/>
            <c:spPr>
              <a:solidFill>
                <a:srgbClr val="FFFFFF"/>
              </a:solidFill>
              <a:ln w="50800" cap="flat">
                <a:solidFill>
                  <a:srgbClr val="6EA45A"/>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1'!$P$2:$P$45</c:f>
              <c:numCache>
                <c:ptCount val="44"/>
                <c:pt idx="0">
                  <c:v>0.333333</c:v>
                </c:pt>
                <c:pt idx="1">
                  <c:v>0.400000</c:v>
                </c:pt>
                <c:pt idx="2">
                  <c:v>0.416667</c:v>
                </c:pt>
                <c:pt idx="3">
                  <c:v>0.424242</c:v>
                </c:pt>
                <c:pt idx="4">
                  <c:v>0.428571</c:v>
                </c:pt>
                <c:pt idx="5">
                  <c:v>0.431373</c:v>
                </c:pt>
                <c:pt idx="6">
                  <c:v>0.433333</c:v>
                </c:pt>
                <c:pt idx="7">
                  <c:v>0.434783</c:v>
                </c:pt>
                <c:pt idx="8">
                  <c:v>0.435897</c:v>
                </c:pt>
                <c:pt idx="9">
                  <c:v>0.436782</c:v>
                </c:pt>
                <c:pt idx="10">
                  <c:v>0.437500</c:v>
                </c:pt>
                <c:pt idx="11">
                  <c:v>0.438095</c:v>
                </c:pt>
                <c:pt idx="12">
                  <c:v>0.438596</c:v>
                </c:pt>
                <c:pt idx="13">
                  <c:v>0.439024</c:v>
                </c:pt>
                <c:pt idx="14">
                  <c:v>0.439394</c:v>
                </c:pt>
                <c:pt idx="15">
                  <c:v>0.439716</c:v>
                </c:pt>
                <c:pt idx="16">
                  <c:v>0.440000</c:v>
                </c:pt>
                <c:pt idx="17">
                  <c:v>0.440252</c:v>
                </c:pt>
                <c:pt idx="18">
                  <c:v>0.440476</c:v>
                </c:pt>
                <c:pt idx="19">
                  <c:v>0.440678</c:v>
                </c:pt>
                <c:pt idx="20">
                  <c:v>0.440860</c:v>
                </c:pt>
                <c:pt idx="21">
                  <c:v>0.441026</c:v>
                </c:pt>
                <c:pt idx="22">
                  <c:v>0.441176</c:v>
                </c:pt>
                <c:pt idx="23">
                  <c:v>0.441315</c:v>
                </c:pt>
                <c:pt idx="24">
                  <c:v>0.441441</c:v>
                </c:pt>
                <c:pt idx="25">
                  <c:v>0.441558</c:v>
                </c:pt>
                <c:pt idx="26">
                  <c:v>0.441667</c:v>
                </c:pt>
                <c:pt idx="27">
                  <c:v>0.441767</c:v>
                </c:pt>
                <c:pt idx="28">
                  <c:v>0.441860</c:v>
                </c:pt>
                <c:pt idx="29">
                  <c:v>0.441948</c:v>
                </c:pt>
                <c:pt idx="30">
                  <c:v>0.442029</c:v>
                </c:pt>
                <c:pt idx="31">
                  <c:v>0.442105</c:v>
                </c:pt>
                <c:pt idx="32">
                  <c:v>0.442177</c:v>
                </c:pt>
                <c:pt idx="33">
                  <c:v>0.442244</c:v>
                </c:pt>
                <c:pt idx="34">
                  <c:v>0.442308</c:v>
                </c:pt>
                <c:pt idx="35">
                  <c:v>0.442368</c:v>
                </c:pt>
                <c:pt idx="36">
                  <c:v>0.442424</c:v>
                </c:pt>
                <c:pt idx="37">
                  <c:v>0.442478</c:v>
                </c:pt>
                <c:pt idx="38">
                  <c:v>0.442529</c:v>
                </c:pt>
                <c:pt idx="39">
                  <c:v>0.442577</c:v>
                </c:pt>
                <c:pt idx="40">
                  <c:v>0.442623</c:v>
                </c:pt>
                <c:pt idx="41">
                  <c:v>0.442667</c:v>
                </c:pt>
                <c:pt idx="42">
                  <c:v>0.442708</c:v>
                </c:pt>
                <c:pt idx="43">
                  <c:v>0.442748</c:v>
                </c:pt>
              </c:numCache>
            </c:numRef>
          </c:val>
          <c:smooth val="0"/>
        </c:ser>
        <c:ser>
          <c:idx val="2"/>
          <c:order val="2"/>
          <c:tx>
            <c:v>1:5</c:v>
          </c:tx>
          <c:spPr>
            <a:solidFill>
              <a:srgbClr val="FFFFFF"/>
            </a:solidFill>
            <a:ln w="50800" cap="flat">
              <a:solidFill>
                <a:srgbClr val="EDB04D"/>
              </a:solidFill>
              <a:prstDash val="solid"/>
              <a:miter lim="400000"/>
            </a:ln>
            <a:effectLst/>
          </c:spPr>
          <c:marker>
            <c:symbol val="none"/>
            <c:size val="4"/>
            <c:spPr>
              <a:solidFill>
                <a:srgbClr val="FFFFFF"/>
              </a:solidFill>
              <a:ln w="50800" cap="flat">
                <a:solidFill>
                  <a:srgbClr val="EDB04D"/>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1'!$Y$2:$Y$45</c:f>
              <c:numCache>
                <c:ptCount val="44"/>
                <c:pt idx="0">
                  <c:v>0.666667</c:v>
                </c:pt>
                <c:pt idx="1">
                  <c:v>0.681818</c:v>
                </c:pt>
                <c:pt idx="2">
                  <c:v>0.686275</c:v>
                </c:pt>
                <c:pt idx="3">
                  <c:v>0.688406</c:v>
                </c:pt>
                <c:pt idx="4">
                  <c:v>0.689655</c:v>
                </c:pt>
                <c:pt idx="5">
                  <c:v>0.690476</c:v>
                </c:pt>
                <c:pt idx="6">
                  <c:v>0.691057</c:v>
                </c:pt>
                <c:pt idx="7">
                  <c:v>0.691489</c:v>
                </c:pt>
                <c:pt idx="8">
                  <c:v>0.691824</c:v>
                </c:pt>
                <c:pt idx="9">
                  <c:v>0.692090</c:v>
                </c:pt>
                <c:pt idx="10">
                  <c:v>0.692308</c:v>
                </c:pt>
                <c:pt idx="11">
                  <c:v>0.692488</c:v>
                </c:pt>
                <c:pt idx="12">
                  <c:v>0.692641</c:v>
                </c:pt>
                <c:pt idx="13">
                  <c:v>0.692771</c:v>
                </c:pt>
                <c:pt idx="14">
                  <c:v>0.692884</c:v>
                </c:pt>
                <c:pt idx="15">
                  <c:v>0.692982</c:v>
                </c:pt>
                <c:pt idx="16">
                  <c:v>0.693069</c:v>
                </c:pt>
                <c:pt idx="17">
                  <c:v>0.693146</c:v>
                </c:pt>
                <c:pt idx="18">
                  <c:v>0.693215</c:v>
                </c:pt>
                <c:pt idx="19">
                  <c:v>0.693277</c:v>
                </c:pt>
                <c:pt idx="20">
                  <c:v>0.693333</c:v>
                </c:pt>
                <c:pt idx="21">
                  <c:v>0.693384</c:v>
                </c:pt>
                <c:pt idx="22">
                  <c:v>0.693431</c:v>
                </c:pt>
                <c:pt idx="23">
                  <c:v>0.693473</c:v>
                </c:pt>
                <c:pt idx="24">
                  <c:v>0.693512</c:v>
                </c:pt>
                <c:pt idx="25">
                  <c:v>0.693548</c:v>
                </c:pt>
                <c:pt idx="26">
                  <c:v>0.693582</c:v>
                </c:pt>
                <c:pt idx="27">
                  <c:v>0.693613</c:v>
                </c:pt>
                <c:pt idx="28">
                  <c:v>0.693642</c:v>
                </c:pt>
                <c:pt idx="29">
                  <c:v>0.693669</c:v>
                </c:pt>
                <c:pt idx="30">
                  <c:v>0.693694</c:v>
                </c:pt>
                <c:pt idx="31">
                  <c:v>0.693717</c:v>
                </c:pt>
                <c:pt idx="32">
                  <c:v>0.693739</c:v>
                </c:pt>
                <c:pt idx="33">
                  <c:v>0.693760</c:v>
                </c:pt>
                <c:pt idx="34">
                  <c:v>0.693780</c:v>
                </c:pt>
                <c:pt idx="35">
                  <c:v>0.693798</c:v>
                </c:pt>
                <c:pt idx="36">
                  <c:v>0.693816</c:v>
                </c:pt>
                <c:pt idx="37">
                  <c:v>0.693833</c:v>
                </c:pt>
                <c:pt idx="38">
                  <c:v>0.693848</c:v>
                </c:pt>
                <c:pt idx="39">
                  <c:v>0.693863</c:v>
                </c:pt>
                <c:pt idx="40">
                  <c:v>0.693878</c:v>
                </c:pt>
                <c:pt idx="41">
                  <c:v>0.693891</c:v>
                </c:pt>
                <c:pt idx="42">
                  <c:v>0.693904</c:v>
                </c:pt>
                <c:pt idx="43">
                  <c:v>0.693916</c:v>
                </c:pt>
              </c:numCache>
            </c:numRef>
          </c:val>
          <c:smooth val="0"/>
        </c:ser>
        <c:ser>
          <c:idx val="3"/>
          <c:order val="3"/>
          <c:tx>
            <c:v>1:7</c:v>
          </c:tx>
          <c:spPr>
            <a:solidFill>
              <a:srgbClr val="FFFFFF"/>
            </a:solidFill>
            <a:ln w="50800" cap="flat">
              <a:solidFill>
                <a:srgbClr val="CA423E"/>
              </a:solidFill>
              <a:prstDash val="solid"/>
              <a:miter lim="400000"/>
            </a:ln>
            <a:effectLst/>
          </c:spPr>
          <c:marker>
            <c:symbol val="none"/>
            <c:size val="4"/>
            <c:spPr>
              <a:solidFill>
                <a:srgbClr val="FFFFFF"/>
              </a:solidFill>
              <a:ln w="50800" cap="flat">
                <a:solidFill>
                  <a:srgbClr val="CA423E"/>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1'!$AH$2:$AH$45</c:f>
              <c:numCache>
                <c:ptCount val="44"/>
                <c:pt idx="0">
                  <c:v>0.750000</c:v>
                </c:pt>
                <c:pt idx="1">
                  <c:v>0.758333</c:v>
                </c:pt>
                <c:pt idx="2">
                  <c:v>0.760870</c:v>
                </c:pt>
                <c:pt idx="3">
                  <c:v>0.762097</c:v>
                </c:pt>
                <c:pt idx="4">
                  <c:v>0.762821</c:v>
                </c:pt>
                <c:pt idx="5">
                  <c:v>0.763298</c:v>
                </c:pt>
                <c:pt idx="6">
                  <c:v>0.763636</c:v>
                </c:pt>
                <c:pt idx="7">
                  <c:v>0.763889</c:v>
                </c:pt>
                <c:pt idx="8">
                  <c:v>0.764085</c:v>
                </c:pt>
                <c:pt idx="9">
                  <c:v>0.764241</c:v>
                </c:pt>
                <c:pt idx="10">
                  <c:v>0.764368</c:v>
                </c:pt>
                <c:pt idx="11">
                  <c:v>0.764474</c:v>
                </c:pt>
                <c:pt idx="12">
                  <c:v>0.764563</c:v>
                </c:pt>
                <c:pt idx="13">
                  <c:v>0.764640</c:v>
                </c:pt>
                <c:pt idx="14">
                  <c:v>0.764706</c:v>
                </c:pt>
                <c:pt idx="15">
                  <c:v>0.764764</c:v>
                </c:pt>
                <c:pt idx="16">
                  <c:v>0.764815</c:v>
                </c:pt>
                <c:pt idx="17">
                  <c:v>0.764860</c:v>
                </c:pt>
                <c:pt idx="18">
                  <c:v>0.764901</c:v>
                </c:pt>
                <c:pt idx="19">
                  <c:v>0.764937</c:v>
                </c:pt>
                <c:pt idx="20">
                  <c:v>0.764970</c:v>
                </c:pt>
                <c:pt idx="21">
                  <c:v>0.765000</c:v>
                </c:pt>
                <c:pt idx="22">
                  <c:v>0.765027</c:v>
                </c:pt>
                <c:pt idx="23">
                  <c:v>0.765052</c:v>
                </c:pt>
                <c:pt idx="24">
                  <c:v>0.765075</c:v>
                </c:pt>
                <c:pt idx="25">
                  <c:v>0.765097</c:v>
                </c:pt>
                <c:pt idx="26">
                  <c:v>0.765116</c:v>
                </c:pt>
                <c:pt idx="27">
                  <c:v>0.765135</c:v>
                </c:pt>
                <c:pt idx="28">
                  <c:v>0.765152</c:v>
                </c:pt>
                <c:pt idx="29">
                  <c:v>0.765167</c:v>
                </c:pt>
                <c:pt idx="30">
                  <c:v>0.765182</c:v>
                </c:pt>
                <c:pt idx="31">
                  <c:v>0.765196</c:v>
                </c:pt>
                <c:pt idx="32">
                  <c:v>0.765209</c:v>
                </c:pt>
                <c:pt idx="33">
                  <c:v>0.765221</c:v>
                </c:pt>
                <c:pt idx="34">
                  <c:v>0.765233</c:v>
                </c:pt>
                <c:pt idx="35">
                  <c:v>0.765244</c:v>
                </c:pt>
                <c:pt idx="36">
                  <c:v>0.765254</c:v>
                </c:pt>
                <c:pt idx="37">
                  <c:v>0.765264</c:v>
                </c:pt>
                <c:pt idx="38">
                  <c:v>0.765273</c:v>
                </c:pt>
                <c:pt idx="39">
                  <c:v>0.765282</c:v>
                </c:pt>
                <c:pt idx="40">
                  <c:v>0.765291</c:v>
                </c:pt>
                <c:pt idx="41">
                  <c:v>0.765299</c:v>
                </c:pt>
                <c:pt idx="42">
                  <c:v>0.765306</c:v>
                </c:pt>
                <c:pt idx="43">
                  <c:v>0.765313</c:v>
                </c:pt>
              </c:numCache>
            </c:numRef>
          </c:val>
          <c:smooth val="0"/>
        </c:ser>
        <c:ser>
          <c:idx val="4"/>
          <c:order val="4"/>
          <c:tx>
            <c:v>1:13</c:v>
          </c:tx>
          <c:spPr>
            <a:solidFill>
              <a:srgbClr val="FFFFFF"/>
            </a:solidFill>
            <a:ln w="50800" cap="flat">
              <a:solidFill>
                <a:srgbClr val="83528C"/>
              </a:solidFill>
              <a:prstDash val="solid"/>
              <a:miter lim="400000"/>
            </a:ln>
            <a:effectLst/>
          </c:spPr>
          <c:marker>
            <c:symbol val="none"/>
            <c:size val="4"/>
            <c:spPr>
              <a:solidFill>
                <a:srgbClr val="FFFFFF"/>
              </a:solidFill>
              <a:ln w="50800" cap="flat">
                <a:solidFill>
                  <a:srgbClr val="83528C"/>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1'!$AQ$2:$AQ$45</c:f>
              <c:numCache>
                <c:ptCount val="44"/>
                <c:pt idx="0">
                  <c:v>0.857143</c:v>
                </c:pt>
                <c:pt idx="1">
                  <c:v>0.859788</c:v>
                </c:pt>
                <c:pt idx="2">
                  <c:v>0.860627</c:v>
                </c:pt>
                <c:pt idx="3">
                  <c:v>0.861039</c:v>
                </c:pt>
                <c:pt idx="4">
                  <c:v>0.861284</c:v>
                </c:pt>
                <c:pt idx="5">
                  <c:v>0.861446</c:v>
                </c:pt>
                <c:pt idx="6">
                  <c:v>0.861561</c:v>
                </c:pt>
                <c:pt idx="7">
                  <c:v>0.861647</c:v>
                </c:pt>
                <c:pt idx="8">
                  <c:v>0.861714</c:v>
                </c:pt>
                <c:pt idx="9">
                  <c:v>0.861768</c:v>
                </c:pt>
                <c:pt idx="10">
                  <c:v>0.861811</c:v>
                </c:pt>
                <c:pt idx="11">
                  <c:v>0.861848</c:v>
                </c:pt>
                <c:pt idx="12">
                  <c:v>0.861878</c:v>
                </c:pt>
                <c:pt idx="13">
                  <c:v>0.861905</c:v>
                </c:pt>
                <c:pt idx="14">
                  <c:v>0.861928</c:v>
                </c:pt>
                <c:pt idx="15">
                  <c:v>0.861947</c:v>
                </c:pt>
                <c:pt idx="16">
                  <c:v>0.861965</c:v>
                </c:pt>
                <c:pt idx="17">
                  <c:v>0.861981</c:v>
                </c:pt>
                <c:pt idx="18">
                  <c:v>0.861995</c:v>
                </c:pt>
                <c:pt idx="19">
                  <c:v>0.862007</c:v>
                </c:pt>
                <c:pt idx="20">
                  <c:v>0.862019</c:v>
                </c:pt>
                <c:pt idx="21">
                  <c:v>0.862029</c:v>
                </c:pt>
                <c:pt idx="22">
                  <c:v>0.862038</c:v>
                </c:pt>
                <c:pt idx="23">
                  <c:v>0.862047</c:v>
                </c:pt>
                <c:pt idx="24">
                  <c:v>0.862055</c:v>
                </c:pt>
                <c:pt idx="25">
                  <c:v>0.862062</c:v>
                </c:pt>
                <c:pt idx="26">
                  <c:v>0.862069</c:v>
                </c:pt>
                <c:pt idx="27">
                  <c:v>0.862075</c:v>
                </c:pt>
                <c:pt idx="28">
                  <c:v>0.862081</c:v>
                </c:pt>
                <c:pt idx="29">
                  <c:v>0.862087</c:v>
                </c:pt>
                <c:pt idx="30">
                  <c:v>0.862092</c:v>
                </c:pt>
                <c:pt idx="31">
                  <c:v>0.862097</c:v>
                </c:pt>
                <c:pt idx="32">
                  <c:v>0.862101</c:v>
                </c:pt>
                <c:pt idx="33">
                  <c:v>0.862105</c:v>
                </c:pt>
                <c:pt idx="34">
                  <c:v>0.862109</c:v>
                </c:pt>
                <c:pt idx="35">
                  <c:v>0.862113</c:v>
                </c:pt>
                <c:pt idx="36">
                  <c:v>0.862117</c:v>
                </c:pt>
                <c:pt idx="37">
                  <c:v>0.862120</c:v>
                </c:pt>
                <c:pt idx="38">
                  <c:v>0.862123</c:v>
                </c:pt>
                <c:pt idx="39">
                  <c:v>0.862126</c:v>
                </c:pt>
                <c:pt idx="40">
                  <c:v>0.862129</c:v>
                </c:pt>
                <c:pt idx="41">
                  <c:v>0.862132</c:v>
                </c:pt>
                <c:pt idx="42">
                  <c:v>0.862135</c:v>
                </c:pt>
                <c:pt idx="43">
                  <c:v>0.862137</c:v>
                </c:pt>
              </c:numCache>
            </c:numRef>
          </c:val>
          <c:smooth val="0"/>
        </c:ser>
        <c:ser>
          <c:idx val="5"/>
          <c:order val="5"/>
          <c:tx>
            <c:v>1:10,000</c:v>
          </c:tx>
          <c:spPr>
            <a:solidFill>
              <a:srgbClr val="FFFFFF"/>
            </a:solidFill>
            <a:ln w="50800" cap="flat">
              <a:solidFill>
                <a:srgbClr val="8F9291"/>
              </a:solidFill>
              <a:prstDash val="solid"/>
              <a:miter lim="400000"/>
            </a:ln>
            <a:effectLst/>
          </c:spPr>
          <c:marker>
            <c:symbol val="none"/>
            <c:size val="4"/>
            <c:spPr>
              <a:solidFill>
                <a:srgbClr val="FFFFFF"/>
              </a:solidFill>
              <a:ln w="50800" cap="flat">
                <a:solidFill>
                  <a:srgbClr val="8F9291"/>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Lit>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1.27027027027027 0.787234042553192</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1.27722772277228 0.782945736434108</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Lit>
          </c:cat>
          <c:val>
            <c:numRef>
              <c:f>'Sheet 1 - Table 1'!$AZ$2:$AZ$45</c:f>
              <c:numCache>
                <c:ptCount val="44"/>
                <c:pt idx="0">
                  <c:v>0.999800</c:v>
                </c:pt>
                <c:pt idx="1">
                  <c:v>0.999800</c:v>
                </c:pt>
                <c:pt idx="2">
                  <c:v>0.999800</c:v>
                </c:pt>
                <c:pt idx="3">
                  <c:v>0.999800</c:v>
                </c:pt>
                <c:pt idx="4">
                  <c:v>0.999800</c:v>
                </c:pt>
                <c:pt idx="5">
                  <c:v>0.999800</c:v>
                </c:pt>
                <c:pt idx="6">
                  <c:v>0.999800</c:v>
                </c:pt>
                <c:pt idx="7">
                  <c:v>0.999800</c:v>
                </c:pt>
                <c:pt idx="8">
                  <c:v>0.999800</c:v>
                </c:pt>
                <c:pt idx="9">
                  <c:v>0.999800</c:v>
                </c:pt>
                <c:pt idx="10">
                  <c:v>0.999800</c:v>
                </c:pt>
                <c:pt idx="11">
                  <c:v>0.999800</c:v>
                </c:pt>
                <c:pt idx="12">
                  <c:v>0.999800</c:v>
                </c:pt>
                <c:pt idx="13">
                  <c:v>0.999800</c:v>
                </c:pt>
                <c:pt idx="14">
                  <c:v>0.999800</c:v>
                </c:pt>
                <c:pt idx="15">
                  <c:v>0.999800</c:v>
                </c:pt>
                <c:pt idx="16">
                  <c:v>0.999800</c:v>
                </c:pt>
                <c:pt idx="17">
                  <c:v>0.999800</c:v>
                </c:pt>
                <c:pt idx="18">
                  <c:v>0.999800</c:v>
                </c:pt>
                <c:pt idx="19">
                  <c:v>0.999800</c:v>
                </c:pt>
                <c:pt idx="20">
                  <c:v>0.999800</c:v>
                </c:pt>
                <c:pt idx="21">
                  <c:v>0.999800</c:v>
                </c:pt>
                <c:pt idx="22">
                  <c:v>0.999800</c:v>
                </c:pt>
                <c:pt idx="23">
                  <c:v>0.999800</c:v>
                </c:pt>
                <c:pt idx="24">
                  <c:v>0.999800</c:v>
                </c:pt>
                <c:pt idx="25">
                  <c:v>0.999800</c:v>
                </c:pt>
                <c:pt idx="26">
                  <c:v>0.999800</c:v>
                </c:pt>
                <c:pt idx="27">
                  <c:v>0.999800</c:v>
                </c:pt>
                <c:pt idx="28">
                  <c:v>0.999800</c:v>
                </c:pt>
                <c:pt idx="29">
                  <c:v>0.999800</c:v>
                </c:pt>
                <c:pt idx="30">
                  <c:v>0.999800</c:v>
                </c:pt>
                <c:pt idx="31">
                  <c:v>0.999800</c:v>
                </c:pt>
                <c:pt idx="32">
                  <c:v>0.999800</c:v>
                </c:pt>
                <c:pt idx="33">
                  <c:v>0.999800</c:v>
                </c:pt>
                <c:pt idx="34">
                  <c:v>0.999800</c:v>
                </c:pt>
                <c:pt idx="35">
                  <c:v>0.999800</c:v>
                </c:pt>
                <c:pt idx="36">
                  <c:v>0.999800</c:v>
                </c:pt>
                <c:pt idx="37">
                  <c:v>0.999800</c:v>
                </c:pt>
                <c:pt idx="38">
                  <c:v>0.999800</c:v>
                </c:pt>
                <c:pt idx="39">
                  <c:v>0.999800</c:v>
                </c:pt>
                <c:pt idx="40">
                  <c:v>0.999800</c:v>
                </c:pt>
                <c:pt idx="41">
                  <c:v>0.999800</c:v>
                </c:pt>
                <c:pt idx="42">
                  <c:v>0.999800</c:v>
                </c:pt>
                <c:pt idx="43">
                  <c:v>0.999800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midCat"/>
        <c:majorUnit val="0.25"/>
        <c:minorUnit val="0.125"/>
      </c:valAx>
      <c:spPr>
        <a:solidFill>
          <a:srgbClr val="FFFFFF"/>
        </a:solidFill>
        <a:ln w="12700" cap="flat">
          <a:noFill/>
          <a:miter lim="400000"/>
        </a:ln>
        <a:effectLst/>
      </c:spPr>
    </c:plotArea>
    <c:legend>
      <c:legendPos val="b"/>
      <c:layout>
        <c:manualLayout>
          <c:xMode val="edge"/>
          <c:yMode val="edge"/>
          <c:x val="0.265519"/>
          <c:y val="0.961515"/>
          <c:w val="0.561062"/>
          <c:h val="0.0384854"/>
        </c:manualLayout>
      </c:layout>
      <c:overlay val="1"/>
      <c:spPr>
        <a:noFill/>
        <a:ln w="12700" cap="flat">
          <a:noFill/>
          <a:miter lim="400000"/>
        </a:ln>
        <a:effectLst/>
      </c:spPr>
      <c:txPr>
        <a:bodyPr rot="0"/>
        <a:lstStyle/>
        <a:p>
          <a:pPr>
            <a:defRPr b="0" i="0" strike="noStrike" sz="1300" u="none">
              <a:solidFill>
                <a:srgbClr val="000000"/>
              </a:solidFill>
              <a:latin typeface="Helvetica Neue"/>
            </a:defRPr>
          </a:pPr>
        </a:p>
      </c:txPr>
    </c:legend>
    <c:plotVisOnly val="0"/>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300" u="none">
                <a:solidFill>
                  <a:srgbClr val="000000"/>
                </a:solidFill>
                <a:latin typeface="Helvetica Neue"/>
              </a:defRPr>
            </a:pPr>
            <a:r>
              <a:rPr b="1" i="0" strike="noStrike" sz="1300" u="none">
                <a:solidFill>
                  <a:srgbClr val="000000"/>
                </a:solidFill>
                <a:latin typeface="Helvetica Neue"/>
              </a:rPr>
              <a:t>Graph of Ratio Permutations Percentage B</a:t>
            </a:r>
          </a:p>
        </c:rich>
      </c:tx>
      <c:layout>
        <c:manualLayout>
          <c:xMode val="edge"/>
          <c:yMode val="edge"/>
          <c:x val="0.347943"/>
          <c:y val="0"/>
          <c:w val="0.304113"/>
          <c:h val="0.0508007"/>
        </c:manualLayout>
      </c:layout>
      <c:overlay val="1"/>
      <c:spPr>
        <a:noFill/>
        <a:effectLst/>
      </c:spPr>
    </c:title>
    <c:autoTitleDeleted val="1"/>
    <c:plotArea>
      <c:layout>
        <c:manualLayout>
          <c:layoutTarget val="inner"/>
          <c:xMode val="edge"/>
          <c:yMode val="edge"/>
          <c:x val="0.0538004"/>
          <c:y val="0.0508007"/>
          <c:w val="0.905"/>
          <c:h val="0.843997"/>
        </c:manualLayout>
      </c:layout>
      <c:lineChart>
        <c:grouping val="standard"/>
        <c:varyColors val="0"/>
        <c:ser>
          <c:idx val="0"/>
          <c:order val="0"/>
          <c:tx>
            <c:v>1:3</c:v>
          </c:tx>
          <c:spPr>
            <a:solidFill>
              <a:srgbClr val="FFFFFF"/>
            </a:solidFill>
            <a:ln w="50800" cap="flat">
              <a:solidFill>
                <a:srgbClr val="3B6C9D"/>
              </a:solidFill>
              <a:prstDash val="solid"/>
              <a:miter lim="400000"/>
            </a:ln>
            <a:effectLst/>
          </c:spPr>
          <c:marker>
            <c:symbol val="none"/>
            <c:size val="4"/>
            <c:spPr>
              <a:solidFill>
                <a:srgbClr val="FFFFFF"/>
              </a:solidFill>
              <a:ln w="50800" cap="flat">
                <a:solidFill>
                  <a:srgbClr val="3B6C9D"/>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'Sheet 1 - Table 1'!$A$2:$B$45</c:f>
              <c:strCache>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1.27027027027027 0.787234042553191</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1.27722772277228 0.782945736434109</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Cache>
            </c:strRef>
          </c:cat>
          <c:val>
            <c:numRef>
              <c:f>'Sheet 1 - Table 1'!$H$2:$H$45</c:f>
              <c:numCache>
                <c:ptCount val="44"/>
                <c:pt idx="0">
                  <c:v>0.500000</c:v>
                </c:pt>
                <c:pt idx="1">
                  <c:v>0.464286</c:v>
                </c:pt>
                <c:pt idx="2">
                  <c:v>0.454545</c:v>
                </c:pt>
                <c:pt idx="3">
                  <c:v>0.450000</c:v>
                </c:pt>
                <c:pt idx="4">
                  <c:v>0.447368</c:v>
                </c:pt>
                <c:pt idx="5">
                  <c:v>0.445652</c:v>
                </c:pt>
                <c:pt idx="6">
                  <c:v>0.444444</c:v>
                </c:pt>
                <c:pt idx="7">
                  <c:v>0.443548</c:v>
                </c:pt>
                <c:pt idx="8">
                  <c:v>0.442857</c:v>
                </c:pt>
                <c:pt idx="9">
                  <c:v>0.442308</c:v>
                </c:pt>
                <c:pt idx="10">
                  <c:v>0.441860</c:v>
                </c:pt>
                <c:pt idx="11">
                  <c:v>0.441489</c:v>
                </c:pt>
                <c:pt idx="12">
                  <c:v>0.441176</c:v>
                </c:pt>
                <c:pt idx="13">
                  <c:v>0.440909</c:v>
                </c:pt>
                <c:pt idx="14">
                  <c:v>0.440678</c:v>
                </c:pt>
                <c:pt idx="15">
                  <c:v>0.440476</c:v>
                </c:pt>
                <c:pt idx="16">
                  <c:v>0.440299</c:v>
                </c:pt>
                <c:pt idx="17">
                  <c:v>0.440141</c:v>
                </c:pt>
                <c:pt idx="18">
                  <c:v>0.440000</c:v>
                </c:pt>
                <c:pt idx="19">
                  <c:v>0.439873</c:v>
                </c:pt>
                <c:pt idx="20">
                  <c:v>0.439759</c:v>
                </c:pt>
                <c:pt idx="21">
                  <c:v>0.439655</c:v>
                </c:pt>
                <c:pt idx="22">
                  <c:v>0.439560</c:v>
                </c:pt>
                <c:pt idx="23">
                  <c:v>0.439474</c:v>
                </c:pt>
                <c:pt idx="24">
                  <c:v>0.439394</c:v>
                </c:pt>
                <c:pt idx="25">
                  <c:v>0.439320</c:v>
                </c:pt>
                <c:pt idx="26">
                  <c:v>0.439252</c:v>
                </c:pt>
                <c:pt idx="27">
                  <c:v>0.439189</c:v>
                </c:pt>
                <c:pt idx="28">
                  <c:v>0.439130</c:v>
                </c:pt>
                <c:pt idx="29">
                  <c:v>0.439076</c:v>
                </c:pt>
                <c:pt idx="30">
                  <c:v>0.439024</c:v>
                </c:pt>
                <c:pt idx="31">
                  <c:v>0.438976</c:v>
                </c:pt>
                <c:pt idx="32">
                  <c:v>0.438931</c:v>
                </c:pt>
                <c:pt idx="33">
                  <c:v>0.438889</c:v>
                </c:pt>
                <c:pt idx="34">
                  <c:v>0.438849</c:v>
                </c:pt>
                <c:pt idx="35">
                  <c:v>0.438811</c:v>
                </c:pt>
                <c:pt idx="36">
                  <c:v>0.438776</c:v>
                </c:pt>
                <c:pt idx="37">
                  <c:v>0.438742</c:v>
                </c:pt>
                <c:pt idx="38">
                  <c:v>0.438710</c:v>
                </c:pt>
                <c:pt idx="39">
                  <c:v>0.438679</c:v>
                </c:pt>
                <c:pt idx="40">
                  <c:v>0.438650</c:v>
                </c:pt>
                <c:pt idx="41">
                  <c:v>0.438623</c:v>
                </c:pt>
                <c:pt idx="42">
                  <c:v>0.438596</c:v>
                </c:pt>
                <c:pt idx="43">
                  <c:v>0.438571</c:v>
                </c:pt>
              </c:numCache>
            </c:numRef>
          </c:val>
          <c:smooth val="0"/>
        </c:ser>
        <c:ser>
          <c:idx val="1"/>
          <c:order val="1"/>
          <c:tx>
            <c:v>1:2</c:v>
          </c:tx>
          <c:spPr>
            <a:solidFill>
              <a:srgbClr val="FFFFFF"/>
            </a:solidFill>
            <a:ln w="50800" cap="flat">
              <a:solidFill>
                <a:srgbClr val="6EA45A"/>
              </a:solidFill>
              <a:prstDash val="solid"/>
              <a:miter lim="400000"/>
            </a:ln>
            <a:effectLst/>
          </c:spPr>
          <c:marker>
            <c:symbol val="none"/>
            <c:size val="4"/>
            <c:spPr>
              <a:solidFill>
                <a:srgbClr val="FFFFFF"/>
              </a:solidFill>
              <a:ln w="50800" cap="flat">
                <a:solidFill>
                  <a:srgbClr val="6EA45A"/>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'Sheet 1 - Table 1'!$A$2:$B$45</c:f>
              <c:strCache>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1.27027027027027 0.787234042553191</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1.27722772277228 0.782945736434109</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Cache>
            </c:strRef>
          </c:cat>
          <c:val>
            <c:numRef>
              <c:f>'Sheet 1 - Table 1'!$Q$2:$Q$45</c:f>
              <c:numCache>
                <c:ptCount val="44"/>
                <c:pt idx="0">
                  <c:v>0.666667</c:v>
                </c:pt>
                <c:pt idx="1">
                  <c:v>0.600000</c:v>
                </c:pt>
                <c:pt idx="2">
                  <c:v>0.583333</c:v>
                </c:pt>
                <c:pt idx="3">
                  <c:v>0.575758</c:v>
                </c:pt>
                <c:pt idx="4">
                  <c:v>0.571429</c:v>
                </c:pt>
                <c:pt idx="5">
                  <c:v>0.568627</c:v>
                </c:pt>
                <c:pt idx="6">
                  <c:v>0.566667</c:v>
                </c:pt>
                <c:pt idx="7">
                  <c:v>0.565217</c:v>
                </c:pt>
                <c:pt idx="8">
                  <c:v>0.564103</c:v>
                </c:pt>
                <c:pt idx="9">
                  <c:v>0.563218</c:v>
                </c:pt>
                <c:pt idx="10">
                  <c:v>0.562500</c:v>
                </c:pt>
                <c:pt idx="11">
                  <c:v>0.561905</c:v>
                </c:pt>
                <c:pt idx="12">
                  <c:v>0.561404</c:v>
                </c:pt>
                <c:pt idx="13">
                  <c:v>0.560976</c:v>
                </c:pt>
                <c:pt idx="14">
                  <c:v>0.560606</c:v>
                </c:pt>
                <c:pt idx="15">
                  <c:v>0.560284</c:v>
                </c:pt>
                <c:pt idx="16">
                  <c:v>0.560000</c:v>
                </c:pt>
                <c:pt idx="17">
                  <c:v>0.559748</c:v>
                </c:pt>
                <c:pt idx="18">
                  <c:v>0.559524</c:v>
                </c:pt>
                <c:pt idx="19">
                  <c:v>0.559322</c:v>
                </c:pt>
                <c:pt idx="20">
                  <c:v>0.559140</c:v>
                </c:pt>
                <c:pt idx="21">
                  <c:v>0.558974</c:v>
                </c:pt>
                <c:pt idx="22">
                  <c:v>0.558824</c:v>
                </c:pt>
                <c:pt idx="23">
                  <c:v>0.558685</c:v>
                </c:pt>
                <c:pt idx="24">
                  <c:v>0.558559</c:v>
                </c:pt>
                <c:pt idx="25">
                  <c:v>0.558442</c:v>
                </c:pt>
                <c:pt idx="26">
                  <c:v>0.558333</c:v>
                </c:pt>
                <c:pt idx="27">
                  <c:v>0.558233</c:v>
                </c:pt>
                <c:pt idx="28">
                  <c:v>0.558140</c:v>
                </c:pt>
                <c:pt idx="29">
                  <c:v>0.558052</c:v>
                </c:pt>
                <c:pt idx="30">
                  <c:v>0.557971</c:v>
                </c:pt>
                <c:pt idx="31">
                  <c:v>0.557895</c:v>
                </c:pt>
                <c:pt idx="32">
                  <c:v>0.557823</c:v>
                </c:pt>
                <c:pt idx="33">
                  <c:v>0.557756</c:v>
                </c:pt>
                <c:pt idx="34">
                  <c:v>0.557692</c:v>
                </c:pt>
                <c:pt idx="35">
                  <c:v>0.557632</c:v>
                </c:pt>
                <c:pt idx="36">
                  <c:v>0.557576</c:v>
                </c:pt>
                <c:pt idx="37">
                  <c:v>0.557522</c:v>
                </c:pt>
                <c:pt idx="38">
                  <c:v>0.557471</c:v>
                </c:pt>
                <c:pt idx="39">
                  <c:v>0.557423</c:v>
                </c:pt>
                <c:pt idx="40">
                  <c:v>0.557377</c:v>
                </c:pt>
                <c:pt idx="41">
                  <c:v>0.557333</c:v>
                </c:pt>
                <c:pt idx="42">
                  <c:v>0.557292</c:v>
                </c:pt>
                <c:pt idx="43">
                  <c:v>0.557252</c:v>
                </c:pt>
              </c:numCache>
            </c:numRef>
          </c:val>
          <c:smooth val="0"/>
        </c:ser>
        <c:ser>
          <c:idx val="2"/>
          <c:order val="2"/>
          <c:tx>
            <c:v>1:5</c:v>
          </c:tx>
          <c:spPr>
            <a:solidFill>
              <a:srgbClr val="FFFFFF"/>
            </a:solidFill>
            <a:ln w="50800" cap="flat">
              <a:solidFill>
                <a:srgbClr val="EDB04D"/>
              </a:solidFill>
              <a:prstDash val="solid"/>
              <a:miter lim="400000"/>
            </a:ln>
            <a:effectLst/>
          </c:spPr>
          <c:marker>
            <c:symbol val="none"/>
            <c:size val="4"/>
            <c:spPr>
              <a:solidFill>
                <a:srgbClr val="FFFFFF"/>
              </a:solidFill>
              <a:ln w="50800" cap="flat">
                <a:solidFill>
                  <a:srgbClr val="EDB04D"/>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'Sheet 1 - Table 1'!$A$2:$B$45</c:f>
              <c:strCache>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1.27027027027027 0.787234042553191</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1.27722772277228 0.782945736434109</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Cache>
            </c:strRef>
          </c:cat>
          <c:val>
            <c:numRef>
              <c:f>'Sheet 1 - Table 1'!$Z$2:$Z$45</c:f>
              <c:numCache>
                <c:ptCount val="44"/>
                <c:pt idx="0">
                  <c:v>0.333333</c:v>
                </c:pt>
                <c:pt idx="1">
                  <c:v>0.318182</c:v>
                </c:pt>
                <c:pt idx="2">
                  <c:v>0.313725</c:v>
                </c:pt>
                <c:pt idx="3">
                  <c:v>0.311594</c:v>
                </c:pt>
                <c:pt idx="4">
                  <c:v>0.310345</c:v>
                </c:pt>
                <c:pt idx="5">
                  <c:v>0.309524</c:v>
                </c:pt>
                <c:pt idx="6">
                  <c:v>0.308943</c:v>
                </c:pt>
                <c:pt idx="7">
                  <c:v>0.308511</c:v>
                </c:pt>
                <c:pt idx="8">
                  <c:v>0.308176</c:v>
                </c:pt>
                <c:pt idx="9">
                  <c:v>0.307910</c:v>
                </c:pt>
                <c:pt idx="10">
                  <c:v>0.307692</c:v>
                </c:pt>
                <c:pt idx="11">
                  <c:v>0.307512</c:v>
                </c:pt>
                <c:pt idx="12">
                  <c:v>0.307359</c:v>
                </c:pt>
                <c:pt idx="13">
                  <c:v>0.307229</c:v>
                </c:pt>
                <c:pt idx="14">
                  <c:v>0.307116</c:v>
                </c:pt>
                <c:pt idx="15">
                  <c:v>0.307018</c:v>
                </c:pt>
                <c:pt idx="16">
                  <c:v>0.306931</c:v>
                </c:pt>
                <c:pt idx="17">
                  <c:v>0.306854</c:v>
                </c:pt>
                <c:pt idx="18">
                  <c:v>0.306785</c:v>
                </c:pt>
                <c:pt idx="19">
                  <c:v>0.306723</c:v>
                </c:pt>
                <c:pt idx="20">
                  <c:v>0.306667</c:v>
                </c:pt>
                <c:pt idx="21">
                  <c:v>0.306616</c:v>
                </c:pt>
                <c:pt idx="22">
                  <c:v>0.306569</c:v>
                </c:pt>
                <c:pt idx="23">
                  <c:v>0.306527</c:v>
                </c:pt>
                <c:pt idx="24">
                  <c:v>0.306488</c:v>
                </c:pt>
                <c:pt idx="25">
                  <c:v>0.306452</c:v>
                </c:pt>
                <c:pt idx="26">
                  <c:v>0.306418</c:v>
                </c:pt>
                <c:pt idx="27">
                  <c:v>0.306387</c:v>
                </c:pt>
                <c:pt idx="28">
                  <c:v>0.306358</c:v>
                </c:pt>
                <c:pt idx="29">
                  <c:v>0.306331</c:v>
                </c:pt>
                <c:pt idx="30">
                  <c:v>0.306306</c:v>
                </c:pt>
                <c:pt idx="31">
                  <c:v>0.306283</c:v>
                </c:pt>
                <c:pt idx="32">
                  <c:v>0.306261</c:v>
                </c:pt>
                <c:pt idx="33">
                  <c:v>0.306240</c:v>
                </c:pt>
                <c:pt idx="34">
                  <c:v>0.306220</c:v>
                </c:pt>
                <c:pt idx="35">
                  <c:v>0.306202</c:v>
                </c:pt>
                <c:pt idx="36">
                  <c:v>0.306184</c:v>
                </c:pt>
                <c:pt idx="37">
                  <c:v>0.306167</c:v>
                </c:pt>
                <c:pt idx="38">
                  <c:v>0.306152</c:v>
                </c:pt>
                <c:pt idx="39">
                  <c:v>0.306137</c:v>
                </c:pt>
                <c:pt idx="40">
                  <c:v>0.306122</c:v>
                </c:pt>
                <c:pt idx="41">
                  <c:v>0.306109</c:v>
                </c:pt>
                <c:pt idx="42">
                  <c:v>0.306096</c:v>
                </c:pt>
                <c:pt idx="43">
                  <c:v>0.306084</c:v>
                </c:pt>
              </c:numCache>
            </c:numRef>
          </c:val>
          <c:smooth val="0"/>
        </c:ser>
        <c:ser>
          <c:idx val="3"/>
          <c:order val="3"/>
          <c:tx>
            <c:v>1:7</c:v>
          </c:tx>
          <c:spPr>
            <a:solidFill>
              <a:srgbClr val="FFFFFF"/>
            </a:solidFill>
            <a:ln w="50800" cap="flat">
              <a:solidFill>
                <a:srgbClr val="CA423E"/>
              </a:solidFill>
              <a:prstDash val="solid"/>
              <a:miter lim="400000"/>
            </a:ln>
            <a:effectLst/>
          </c:spPr>
          <c:marker>
            <c:symbol val="none"/>
            <c:size val="4"/>
            <c:spPr>
              <a:solidFill>
                <a:srgbClr val="FFFFFF"/>
              </a:solidFill>
              <a:ln w="50800" cap="flat">
                <a:solidFill>
                  <a:srgbClr val="CA423E"/>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'Sheet 1 - Table 1'!$A$2:$B$45</c:f>
              <c:strCache>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1.27027027027027 0.787234042553191</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1.27722772277228 0.782945736434109</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Cache>
            </c:strRef>
          </c:cat>
          <c:val>
            <c:numRef>
              <c:f>'Sheet 1 - Table 1'!$AI$2:$AI$45</c:f>
              <c:numCache>
                <c:ptCount val="44"/>
                <c:pt idx="0">
                  <c:v>0.250000</c:v>
                </c:pt>
                <c:pt idx="1">
                  <c:v>0.241667</c:v>
                </c:pt>
                <c:pt idx="2">
                  <c:v>0.239130</c:v>
                </c:pt>
                <c:pt idx="3">
                  <c:v>0.237903</c:v>
                </c:pt>
                <c:pt idx="4">
                  <c:v>0.237179</c:v>
                </c:pt>
                <c:pt idx="5">
                  <c:v>0.236702</c:v>
                </c:pt>
                <c:pt idx="6">
                  <c:v>0.236364</c:v>
                </c:pt>
                <c:pt idx="7">
                  <c:v>0.236111</c:v>
                </c:pt>
                <c:pt idx="8">
                  <c:v>0.235915</c:v>
                </c:pt>
                <c:pt idx="9">
                  <c:v>0.235759</c:v>
                </c:pt>
                <c:pt idx="10">
                  <c:v>0.235632</c:v>
                </c:pt>
                <c:pt idx="11">
                  <c:v>0.235526</c:v>
                </c:pt>
                <c:pt idx="12">
                  <c:v>0.235437</c:v>
                </c:pt>
                <c:pt idx="13">
                  <c:v>0.235360</c:v>
                </c:pt>
                <c:pt idx="14">
                  <c:v>0.235294</c:v>
                </c:pt>
                <c:pt idx="15">
                  <c:v>0.235236</c:v>
                </c:pt>
                <c:pt idx="16">
                  <c:v>0.235185</c:v>
                </c:pt>
                <c:pt idx="17">
                  <c:v>0.235140</c:v>
                </c:pt>
                <c:pt idx="18">
                  <c:v>0.235099</c:v>
                </c:pt>
                <c:pt idx="19">
                  <c:v>0.235063</c:v>
                </c:pt>
                <c:pt idx="20">
                  <c:v>0.235030</c:v>
                </c:pt>
                <c:pt idx="21">
                  <c:v>0.235000</c:v>
                </c:pt>
                <c:pt idx="22">
                  <c:v>0.234973</c:v>
                </c:pt>
                <c:pt idx="23">
                  <c:v>0.234948</c:v>
                </c:pt>
                <c:pt idx="24">
                  <c:v>0.234925</c:v>
                </c:pt>
                <c:pt idx="25">
                  <c:v>0.234903</c:v>
                </c:pt>
                <c:pt idx="26">
                  <c:v>0.234884</c:v>
                </c:pt>
                <c:pt idx="27">
                  <c:v>0.234865</c:v>
                </c:pt>
                <c:pt idx="28">
                  <c:v>0.234848</c:v>
                </c:pt>
                <c:pt idx="29">
                  <c:v>0.234833</c:v>
                </c:pt>
                <c:pt idx="30">
                  <c:v>0.234818</c:v>
                </c:pt>
                <c:pt idx="31">
                  <c:v>0.234804</c:v>
                </c:pt>
                <c:pt idx="32">
                  <c:v>0.234791</c:v>
                </c:pt>
                <c:pt idx="33">
                  <c:v>0.234779</c:v>
                </c:pt>
                <c:pt idx="34">
                  <c:v>0.234767</c:v>
                </c:pt>
                <c:pt idx="35">
                  <c:v>0.234756</c:v>
                </c:pt>
                <c:pt idx="36">
                  <c:v>0.234746</c:v>
                </c:pt>
                <c:pt idx="37">
                  <c:v>0.234736</c:v>
                </c:pt>
                <c:pt idx="38">
                  <c:v>0.234727</c:v>
                </c:pt>
                <c:pt idx="39">
                  <c:v>0.234718</c:v>
                </c:pt>
                <c:pt idx="40">
                  <c:v>0.234709</c:v>
                </c:pt>
                <c:pt idx="41">
                  <c:v>0.234701</c:v>
                </c:pt>
                <c:pt idx="42">
                  <c:v>0.234694</c:v>
                </c:pt>
                <c:pt idx="43">
                  <c:v>0.234687</c:v>
                </c:pt>
              </c:numCache>
            </c:numRef>
          </c:val>
          <c:smooth val="0"/>
        </c:ser>
        <c:ser>
          <c:idx val="4"/>
          <c:order val="4"/>
          <c:tx>
            <c:v>1:13</c:v>
          </c:tx>
          <c:spPr>
            <a:solidFill>
              <a:srgbClr val="FFFFFF"/>
            </a:solidFill>
            <a:ln w="50800" cap="flat">
              <a:solidFill>
                <a:srgbClr val="83528C"/>
              </a:solidFill>
              <a:prstDash val="solid"/>
              <a:miter lim="400000"/>
            </a:ln>
            <a:effectLst/>
          </c:spPr>
          <c:marker>
            <c:symbol val="none"/>
            <c:size val="4"/>
            <c:spPr>
              <a:solidFill>
                <a:srgbClr val="FFFFFF"/>
              </a:solidFill>
              <a:ln w="50800" cap="flat">
                <a:solidFill>
                  <a:srgbClr val="83528C"/>
                </a:solidFill>
                <a:prstDash val="solid"/>
                <a:miter lim="400000"/>
              </a:ln>
              <a:effectLst/>
            </c:spPr>
          </c:marker>
          <c:dLbls>
            <c:numFmt formatCode="General"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'Sheet 1 - Table 1'!$A$2:$B$45</c:f>
              <c:strCache>
                <c:ptCount val="44"/>
                <c:pt idx="0">
                  <c:v>1 1</c:v>
                </c:pt>
                <c:pt idx="1">
                  <c:v>1.15384615384615 0.866666666666667</c:v>
                </c:pt>
                <c:pt idx="2">
                  <c:v>1.2 0.833333333333333</c:v>
                </c:pt>
                <c:pt idx="3">
                  <c:v>1.22222222222222 0.818181818181818</c:v>
                </c:pt>
                <c:pt idx="4">
                  <c:v>1.23529411764706 0.80952380952381</c:v>
                </c:pt>
                <c:pt idx="5">
                  <c:v>1.24390243902439 0.803921568627451</c:v>
                </c:pt>
                <c:pt idx="6">
                  <c:v>1.25 0.8</c:v>
                </c:pt>
                <c:pt idx="7">
                  <c:v>1.25454545454545 0.797101449275362</c:v>
                </c:pt>
                <c:pt idx="8">
                  <c:v>1.25806451612903 0.794871794871795</c:v>
                </c:pt>
                <c:pt idx="9">
                  <c:v>1.26086956521739 0.793103448275862</c:v>
                </c:pt>
                <c:pt idx="10">
                  <c:v>1.26315789473684 0.791666666666667</c:v>
                </c:pt>
                <c:pt idx="11">
                  <c:v>1.26506024096386 0.79047619047619</c:v>
                </c:pt>
                <c:pt idx="12">
                  <c:v>1.26666666666667 0.789473684210526</c:v>
                </c:pt>
                <c:pt idx="13">
                  <c:v>1.2680412371134 0.788617886178862</c:v>
                </c:pt>
                <c:pt idx="14">
                  <c:v>1.26923076923077 0.787878787878788</c:v>
                </c:pt>
                <c:pt idx="15">
                  <c:v>1.27027027027027 0.787234042553191</c:v>
                </c:pt>
                <c:pt idx="16">
                  <c:v>1.27118644067797 0.786666666666667</c:v>
                </c:pt>
                <c:pt idx="17">
                  <c:v>1.272 0.786163522012579</c:v>
                </c:pt>
                <c:pt idx="18">
                  <c:v>1.27272727272727 0.785714285714286</c:v>
                </c:pt>
                <c:pt idx="19">
                  <c:v>1.27338129496403 0.785310734463277</c:v>
                </c:pt>
                <c:pt idx="20">
                  <c:v>1.27397260273973 0.78494623655914</c:v>
                </c:pt>
                <c:pt idx="21">
                  <c:v>1.27450980392157 0.784615384615385</c:v>
                </c:pt>
                <c:pt idx="22">
                  <c:v>1.275 0.784313725490196</c:v>
                </c:pt>
                <c:pt idx="23">
                  <c:v>1.27544910179641 0.784037558685446</c:v>
                </c:pt>
                <c:pt idx="24">
                  <c:v>1.27586206896552 0.783783783783784</c:v>
                </c:pt>
                <c:pt idx="25">
                  <c:v>1.27624309392265 0.783549783549784</c:v>
                </c:pt>
                <c:pt idx="26">
                  <c:v>1.27659574468085 0.783333333333333</c:v>
                </c:pt>
                <c:pt idx="27">
                  <c:v>1.27692307692308 0.783132530120482</c:v>
                </c:pt>
                <c:pt idx="28">
                  <c:v>1.27722772277228 0.782945736434109</c:v>
                </c:pt>
                <c:pt idx="29">
                  <c:v>1.27751196172249 0.782771535580524</c:v>
                </c:pt>
                <c:pt idx="30">
                  <c:v>1.27777777777778 0.782608695652174</c:v>
                </c:pt>
                <c:pt idx="31">
                  <c:v>1.2780269058296 0.782456140350877</c:v>
                </c:pt>
                <c:pt idx="32">
                  <c:v>1.27826086956522 0.782312925170068</c:v>
                </c:pt>
                <c:pt idx="33">
                  <c:v>1.27848101265823 0.782178217821782</c:v>
                </c:pt>
                <c:pt idx="34">
                  <c:v>1.27868852459016 0.782051282051282</c:v>
                </c:pt>
                <c:pt idx="35">
                  <c:v>1.27888446215139 0.781931464174455</c:v>
                </c:pt>
                <c:pt idx="36">
                  <c:v>1.27906976744186 0.781818181818182</c:v>
                </c:pt>
                <c:pt idx="37">
                  <c:v>1.27924528301887 0.781710914454277</c:v>
                </c:pt>
                <c:pt idx="38">
                  <c:v>1.27941176470588 0.781609195402299</c:v>
                </c:pt>
                <c:pt idx="39">
                  <c:v>1.27956989247312 0.781512605042017</c:v>
                </c:pt>
                <c:pt idx="40">
                  <c:v>1.27972027972028 0.781420765027322</c:v>
                </c:pt>
                <c:pt idx="41">
                  <c:v>1.27986348122867 0.781333333333333</c:v>
                </c:pt>
                <c:pt idx="42">
                  <c:v>1.28 0.78125</c:v>
                </c:pt>
                <c:pt idx="43">
                  <c:v>1.28013029315961 0.78117048346056</c:v>
                </c:pt>
              </c:strCache>
            </c:strRef>
          </c:cat>
          <c:val>
            <c:numRef>
              <c:f>'Sheet 1 - Table 1'!$AR$2:$AR$45</c:f>
              <c:numCache>
                <c:ptCount val="44"/>
                <c:pt idx="0">
                  <c:v>0.142857</c:v>
                </c:pt>
                <c:pt idx="1">
                  <c:v>0.140212</c:v>
                </c:pt>
                <c:pt idx="2">
                  <c:v>0.139373</c:v>
                </c:pt>
                <c:pt idx="3">
                  <c:v>0.138961</c:v>
                </c:pt>
                <c:pt idx="4">
                  <c:v>0.138716</c:v>
                </c:pt>
                <c:pt idx="5">
                  <c:v>0.138554</c:v>
                </c:pt>
                <c:pt idx="6">
                  <c:v>0.138439</c:v>
                </c:pt>
                <c:pt idx="7">
                  <c:v>0.138353</c:v>
                </c:pt>
                <c:pt idx="8">
                  <c:v>0.138286</c:v>
                </c:pt>
                <c:pt idx="9">
                  <c:v>0.138232</c:v>
                </c:pt>
                <c:pt idx="10">
                  <c:v>0.138189</c:v>
                </c:pt>
                <c:pt idx="11">
                  <c:v>0.138152</c:v>
                </c:pt>
                <c:pt idx="12">
                  <c:v>0.138122</c:v>
                </c:pt>
                <c:pt idx="13">
                  <c:v>0.138095</c:v>
                </c:pt>
                <c:pt idx="14">
                  <c:v>0.138072</c:v>
                </c:pt>
                <c:pt idx="15">
                  <c:v>0.138053</c:v>
                </c:pt>
                <c:pt idx="16">
                  <c:v>0.138035</c:v>
                </c:pt>
                <c:pt idx="17">
                  <c:v>0.138019</c:v>
                </c:pt>
                <c:pt idx="18">
                  <c:v>0.138005</c:v>
                </c:pt>
                <c:pt idx="19">
                  <c:v>0.137993</c:v>
                </c:pt>
                <c:pt idx="20">
                  <c:v>0.137981</c:v>
                </c:pt>
                <c:pt idx="21">
                  <c:v>0.137971</c:v>
                </c:pt>
                <c:pt idx="22">
                  <c:v>0.137962</c:v>
                </c:pt>
                <c:pt idx="23">
                  <c:v>0.137953</c:v>
                </c:pt>
                <c:pt idx="24">
                  <c:v>0.137945</c:v>
                </c:pt>
                <c:pt idx="25">
                  <c:v>0.137938</c:v>
                </c:pt>
                <c:pt idx="26">
                  <c:v>0.137931</c:v>
                </c:pt>
                <c:pt idx="27">
                  <c:v>0.137925</c:v>
                </c:pt>
                <c:pt idx="28">
                  <c:v>0.137919</c:v>
                </c:pt>
                <c:pt idx="29">
                  <c:v>0.137913</c:v>
                </c:pt>
                <c:pt idx="30">
                  <c:v>0.137908</c:v>
                </c:pt>
                <c:pt idx="31">
                  <c:v>0.137903</c:v>
                </c:pt>
                <c:pt idx="32">
                  <c:v>0.137899</c:v>
                </c:pt>
                <c:pt idx="33">
                  <c:v>0.137895</c:v>
                </c:pt>
                <c:pt idx="34">
                  <c:v>0.137891</c:v>
                </c:pt>
                <c:pt idx="35">
                  <c:v>0.137887</c:v>
                </c:pt>
                <c:pt idx="36">
                  <c:v>0.137883</c:v>
                </c:pt>
                <c:pt idx="37">
                  <c:v>0.137880</c:v>
                </c:pt>
                <c:pt idx="38">
                  <c:v>0.137877</c:v>
                </c:pt>
                <c:pt idx="39">
                  <c:v>0.137874</c:v>
                </c:pt>
                <c:pt idx="40">
                  <c:v>0.137871</c:v>
                </c:pt>
                <c:pt idx="41">
                  <c:v>0.137868</c:v>
                </c:pt>
                <c:pt idx="42">
                  <c:v>0.137865</c:v>
                </c:pt>
                <c:pt idx="43">
                  <c:v>0.137863</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midCat"/>
        <c:majorUnit val="0.175"/>
        <c:minorUnit val="0.0875"/>
      </c:valAx>
      <c:spPr>
        <a:solidFill>
          <a:srgbClr val="FFFFFF"/>
        </a:solidFill>
        <a:ln w="12700" cap="flat">
          <a:noFill/>
          <a:miter lim="400000"/>
        </a:ln>
        <a:effectLst/>
      </c:spPr>
    </c:plotArea>
    <c:legend>
      <c:legendPos val="b"/>
      <c:layout>
        <c:manualLayout>
          <c:xMode val="edge"/>
          <c:yMode val="edge"/>
          <c:x val="0.158312"/>
          <c:y val="0.960308"/>
          <c:w val="0.454797"/>
          <c:h val="0.0396924"/>
        </c:manualLayout>
      </c:layout>
      <c:overlay val="1"/>
      <c:spPr>
        <a:noFill/>
        <a:ln w="12700" cap="flat">
          <a:noFill/>
          <a:miter lim="400000"/>
        </a:ln>
        <a:effectLst/>
      </c:spPr>
      <c:txPr>
        <a:bodyPr rot="0"/>
        <a:lstStyle/>
        <a:p>
          <a:pPr>
            <a:defRPr b="0" i="0" strike="noStrike" sz="1300" u="none">
              <a:solidFill>
                <a:srgbClr val="000000"/>
              </a:solidFill>
              <a:latin typeface="Helvetica Neue"/>
            </a:defRPr>
          </a:pPr>
        </a:p>
      </c:txPr>
    </c:legend>
    <c:plotVisOnly val="1"/>
    <c:dispBlanksAs val="gap"/>
  </c:chart>
  <c:spPr>
    <a:noFill/>
    <a:ln>
      <a:noFill/>
    </a:ln>
    <a:effectLst/>
  </c:spPr>
</c:chartSpace>
</file>

<file path=xl/drawings/_rels/drawing4.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591756</xdr:colOff>
      <xdr:row>72</xdr:row>
      <xdr:rowOff>36920</xdr:rowOff>
    </xdr:from>
    <xdr:to>
      <xdr:col>12</xdr:col>
      <xdr:colOff>411480</xdr:colOff>
      <xdr:row>115</xdr:row>
      <xdr:rowOff>90754</xdr:rowOff>
    </xdr:to>
    <xdr:graphicFrame>
      <xdr:nvGraphicFramePr>
        <xdr:cNvPr id="11" name="2D Line Chart"/>
        <xdr:cNvGraphicFramePr/>
      </xdr:nvGraphicFramePr>
      <xdr:xfrm>
        <a:off x="591756" y="11924120"/>
        <a:ext cx="8963725" cy="7153135"/>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13</xdr:col>
      <xdr:colOff>687768</xdr:colOff>
      <xdr:row>73</xdr:row>
      <xdr:rowOff>87720</xdr:rowOff>
    </xdr:from>
    <xdr:to>
      <xdr:col>28</xdr:col>
      <xdr:colOff>315890</xdr:colOff>
      <xdr:row>114</xdr:row>
      <xdr:rowOff>154254</xdr:rowOff>
    </xdr:to>
    <xdr:graphicFrame>
      <xdr:nvGraphicFramePr>
        <xdr:cNvPr id="12" name="2D Line Chart"/>
        <xdr:cNvGraphicFramePr/>
      </xdr:nvGraphicFramePr>
      <xdr:xfrm>
        <a:off x="10593768" y="12140020"/>
        <a:ext cx="11058123" cy="6835635"/>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3</xdr:col>
      <xdr:colOff>234950</xdr:colOff>
      <xdr:row>92</xdr:row>
      <xdr:rowOff>164287</xdr:rowOff>
    </xdr:from>
    <xdr:to>
      <xdr:col>6</xdr:col>
      <xdr:colOff>654050</xdr:colOff>
      <xdr:row>109</xdr:row>
      <xdr:rowOff>47626</xdr:rowOff>
    </xdr:to>
    <xdr:sp>
      <xdr:nvSpPr>
        <xdr:cNvPr id="13" name="This graph exemplifies the severe decrease in the percent increase over the course of 44 ratio increases throughout an increasing range of numbers…"/>
        <xdr:cNvSpPr/>
      </xdr:nvSpPr>
      <xdr:spPr>
        <a:xfrm>
          <a:off x="2520950" y="15353487"/>
          <a:ext cx="2705100" cy="269004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2,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This graph exemplifies the severe decrease in the percent increase over the course of 44 ratio increases throughout an increasing range of numbers</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Notice the curvature of each line</a:t>
          </a:r>
        </a:p>
      </xdr:txBody>
    </xdr:sp>
    <xdr:clientData/>
  </xdr:twoCellAnchor>
  <xdr:twoCellAnchor>
    <xdr:from>
      <xdr:col>1</xdr:col>
      <xdr:colOff>279400</xdr:colOff>
      <xdr:row>73</xdr:row>
      <xdr:rowOff>34925</xdr:rowOff>
    </xdr:from>
    <xdr:to>
      <xdr:col>2</xdr:col>
      <xdr:colOff>292100</xdr:colOff>
      <xdr:row>99</xdr:row>
      <xdr:rowOff>111125</xdr:rowOff>
    </xdr:to>
    <xdr:sp>
      <xdr:nvSpPr>
        <xdr:cNvPr id="14" name="Oval"/>
        <xdr:cNvSpPr/>
      </xdr:nvSpPr>
      <xdr:spPr>
        <a:xfrm>
          <a:off x="1041400" y="12087225"/>
          <a:ext cx="774700" cy="4368800"/>
        </a:xfrm>
        <a:prstGeom prst="ellipse">
          <a:avLst/>
        </a:prstGeom>
        <a:noFill/>
        <a:ln w="12700" cap="flat">
          <a:solidFill>
            <a:srgbClr val="E32400"/>
          </a:solidFill>
          <a:prstDash val="solid"/>
          <a:miter lim="400000"/>
        </a:ln>
        <a:effectLst/>
      </xdr:spPr>
      <xdr:txBody>
        <a:bodyPr/>
        <a:lstStyle/>
        <a:p>
          <a:pPr/>
        </a:p>
      </xdr:txBody>
    </xdr:sp>
    <xdr:clientData/>
  </xdr:twoCellAnchor>
  <xdr:twoCellAnchor>
    <xdr:from>
      <xdr:col>2</xdr:col>
      <xdr:colOff>304799</xdr:colOff>
      <xdr:row>96</xdr:row>
      <xdr:rowOff>34925</xdr:rowOff>
    </xdr:from>
    <xdr:to>
      <xdr:col>3</xdr:col>
      <xdr:colOff>249976</xdr:colOff>
      <xdr:row>99</xdr:row>
      <xdr:rowOff>118912</xdr:rowOff>
    </xdr:to>
    <xdr:sp>
      <xdr:nvSpPr>
        <xdr:cNvPr id="15" name="Line"/>
        <xdr:cNvSpPr/>
      </xdr:nvSpPr>
      <xdr:spPr>
        <a:xfrm>
          <a:off x="1828799" y="15884525"/>
          <a:ext cx="707178" cy="579288"/>
        </a:xfrm>
        <a:prstGeom prst="line">
          <a:avLst/>
        </a:prstGeom>
        <a:noFill/>
        <a:ln w="12700" cap="flat">
          <a:solidFill>
            <a:srgbClr val="E32400"/>
          </a:solidFill>
          <a:prstDash val="solid"/>
          <a:miter lim="400000"/>
          <a:headEnd type="stealth" w="med" len="med"/>
        </a:ln>
        <a:effectLst/>
      </xdr:spPr>
      <xdr:txBody>
        <a:bodyPr/>
        <a:lstStyle/>
        <a:p>
          <a:pPr/>
        </a:p>
      </xdr:txBody>
    </xdr:sp>
    <xdr:clientData/>
  </xdr:twoCellAnchor>
  <xdr:twoCellAnchor>
    <xdr:from>
      <xdr:col>10</xdr:col>
      <xdr:colOff>285750</xdr:colOff>
      <xdr:row>83</xdr:row>
      <xdr:rowOff>140970</xdr:rowOff>
    </xdr:from>
    <xdr:to>
      <xdr:col>14</xdr:col>
      <xdr:colOff>171450</xdr:colOff>
      <xdr:row>99</xdr:row>
      <xdr:rowOff>157480</xdr:rowOff>
    </xdr:to>
    <xdr:sp>
      <xdr:nvSpPr>
        <xdr:cNvPr id="16" name="It appears as though even number ratios decrease in the  percent difference. It also seems as though the odd number ratios are consistent in their graphed and numerical form until reaching a certain point where they almost seem to cycle, once the first i"/>
        <xdr:cNvSpPr/>
      </xdr:nvSpPr>
      <xdr:spPr>
        <a:xfrm>
          <a:off x="7905750" y="13844269"/>
          <a:ext cx="2933700" cy="2658111"/>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3,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It appears as though even number ratios decrease in the  percent difference. It also seems as though the odd number ratios are consistent in their graphed and numerical form until reaching a certain point where they almost seem to cycle, once the first is close to or equal to 100% the second continues at around 40-50%. This still has yet to be tested. </a:t>
          </a:r>
        </a:p>
      </xdr:txBody>
    </xdr:sp>
    <xdr:clientData/>
  </xdr:twoCellAnchor>
  <xdr:twoCellAnchor>
    <xdr:from>
      <xdr:col>28</xdr:col>
      <xdr:colOff>488950</xdr:colOff>
      <xdr:row>70</xdr:row>
      <xdr:rowOff>158115</xdr:rowOff>
    </xdr:from>
    <xdr:to>
      <xdr:col>42</xdr:col>
      <xdr:colOff>44450</xdr:colOff>
      <xdr:row>110</xdr:row>
      <xdr:rowOff>38735</xdr:rowOff>
    </xdr:to>
    <xdr:sp>
      <xdr:nvSpPr>
        <xdr:cNvPr id="17" name="Premise for understanding:…"/>
        <xdr:cNvSpPr/>
      </xdr:nvSpPr>
      <xdr:spPr>
        <a:xfrm>
          <a:off x="21824950" y="11715115"/>
          <a:ext cx="10223500" cy="648462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4,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Premise for understanding: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You meet two girls of the Johnson family, both of them have blue eyes. What is the ratio of blue eyed girls to non-blue eyed girls that will allow the percent chances of meeting two blue eyed girls to a pair who do not have blue eyes 50% - 50%.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This means your objective is to have the same amount of combinations of blue eyed girls (2 at a time) as the amount of combinations of two non-blue eyes AND 1 non-blue and 1 blue.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Blue       |      non-blue</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A,B,C	           |          D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AB, AC, B,C       |    DA, DB, DC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3	          |          3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Or   50% to 50%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Is this really the only combination that will work? Seems unlikely, that is why I created this table. However creating it has only engendered more questions than I care to answer, yet an irresistible urge is guiding my persistence.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For some reason I believe this patter of numbers, or possibly many patters of numbers may lead to mathematical proof of my theories of infinity. How numbers the three infinities can exist in seemingly normal problems. Whether or not my more abstract idea of a fourth infinity involving the value of a number being changed can be proven mathematically is yet to be answered, however I have recently theorized that this idea may simply be a subset of my third proposition: infinite combinations of each infinite permutations of each infinite objects. Yet another idea of infinity could be an attribute of a number not yet accounted for in the above statements; the idea that each numbers value is affected by the amount of times it is repeated. For instance if i type 1 now, it has a different value than when I type it now 1. I’m naming this idea the “precedent effect.” </a:t>
          </a:r>
        </a:p>
      </xdr:txBody>
    </xdr:sp>
    <xdr:clientData/>
  </xdr:twoCellAnchor>
  <xdr:twoCellAnchor>
    <xdr:from>
      <xdr:col>34</xdr:col>
      <xdr:colOff>7496</xdr:colOff>
      <xdr:row>113</xdr:row>
      <xdr:rowOff>26523</xdr:rowOff>
    </xdr:from>
    <xdr:to>
      <xdr:col>34</xdr:col>
      <xdr:colOff>718696</xdr:colOff>
      <xdr:row>126</xdr:row>
      <xdr:rowOff>1123</xdr:rowOff>
    </xdr:to>
    <xdr:sp>
      <xdr:nvSpPr>
        <xdr:cNvPr id="18" name="Oval"/>
        <xdr:cNvSpPr/>
      </xdr:nvSpPr>
      <xdr:spPr>
        <a:xfrm rot="18212787">
          <a:off x="25210646" y="19387673"/>
          <a:ext cx="2120901" cy="711201"/>
        </a:xfrm>
        <a:prstGeom prst="ellipse">
          <a:avLst/>
        </a:prstGeom>
        <a:noFill/>
        <a:ln w="12700" cap="flat">
          <a:solidFill>
            <a:srgbClr val="000000"/>
          </a:solidFill>
          <a:prstDash val="solid"/>
          <a:miter lim="400000"/>
        </a:ln>
        <a:effectLst/>
      </xdr:spPr>
      <xdr:txBody>
        <a:bodyPr/>
        <a:lstStyle/>
        <a:p>
          <a:pPr/>
        </a:p>
      </xdr:txBody>
    </xdr:sp>
    <xdr:clientData/>
  </xdr:twoCellAnchor>
  <xdr:twoCellAnchor>
    <xdr:from>
      <xdr:col>39</xdr:col>
      <xdr:colOff>329412</xdr:colOff>
      <xdr:row>118</xdr:row>
      <xdr:rowOff>32967</xdr:rowOff>
    </xdr:from>
    <xdr:to>
      <xdr:col>42</xdr:col>
      <xdr:colOff>164312</xdr:colOff>
      <xdr:row>122</xdr:row>
      <xdr:rowOff>83767</xdr:rowOff>
    </xdr:to>
    <xdr:sp>
      <xdr:nvSpPr>
        <xdr:cNvPr id="19" name="Oval"/>
        <xdr:cNvSpPr/>
      </xdr:nvSpPr>
      <xdr:spPr>
        <a:xfrm rot="2460000">
          <a:off x="30047412" y="19514767"/>
          <a:ext cx="2120901" cy="711201"/>
        </a:xfrm>
        <a:prstGeom prst="ellipse">
          <a:avLst/>
        </a:prstGeom>
        <a:noFill/>
        <a:ln w="12700" cap="flat">
          <a:solidFill>
            <a:srgbClr val="000000"/>
          </a:solidFill>
          <a:prstDash val="solid"/>
          <a:miter lim="400000"/>
        </a:ln>
        <a:effectLst/>
      </xdr:spPr>
      <xdr:txBody>
        <a:bodyPr/>
        <a:lstStyle/>
        <a:p>
          <a:pPr/>
        </a:p>
      </xdr:txBody>
    </xdr:sp>
    <xdr:clientData/>
  </xdr:twoCellAnchor>
  <xdr:twoCellAnchor>
    <xdr:from>
      <xdr:col>37</xdr:col>
      <xdr:colOff>294018</xdr:colOff>
      <xdr:row>112</xdr:row>
      <xdr:rowOff>140599</xdr:rowOff>
    </xdr:from>
    <xdr:to>
      <xdr:col>38</xdr:col>
      <xdr:colOff>294018</xdr:colOff>
      <xdr:row>124</xdr:row>
      <xdr:rowOff>140599</xdr:rowOff>
    </xdr:to>
    <xdr:sp>
      <xdr:nvSpPr>
        <xdr:cNvPr id="20" name="Oval"/>
        <xdr:cNvSpPr/>
      </xdr:nvSpPr>
      <xdr:spPr>
        <a:xfrm rot="5549374">
          <a:off x="27878418" y="19241399"/>
          <a:ext cx="1981201" cy="762001"/>
        </a:xfrm>
        <a:prstGeom prst="ellipse">
          <a:avLst/>
        </a:prstGeom>
        <a:noFill/>
        <a:ln w="12700" cap="flat">
          <a:solidFill>
            <a:srgbClr val="000000"/>
          </a:solidFill>
          <a:prstDash val="solid"/>
          <a:miter lim="400000"/>
        </a:ln>
        <a:effectLst/>
      </xdr:spPr>
      <xdr:txBody>
        <a:bodyPr/>
        <a:lstStyle/>
        <a:p>
          <a:pPr/>
        </a:p>
      </xdr:txBody>
    </xdr:sp>
    <xdr:clientData/>
  </xdr:twoCellAnchor>
  <xdr:twoCellAnchor>
    <xdr:from>
      <xdr:col>25</xdr:col>
      <xdr:colOff>304800</xdr:colOff>
      <xdr:row>114</xdr:row>
      <xdr:rowOff>98425</xdr:rowOff>
    </xdr:from>
    <xdr:to>
      <xdr:col>30</xdr:col>
      <xdr:colOff>203200</xdr:colOff>
      <xdr:row>133</xdr:row>
      <xdr:rowOff>93579</xdr:rowOff>
    </xdr:to>
    <xdr:sp>
      <xdr:nvSpPr>
        <xdr:cNvPr id="21" name="Line"/>
        <xdr:cNvSpPr/>
      </xdr:nvSpPr>
      <xdr:spPr>
        <a:xfrm flipH="1">
          <a:off x="19354800" y="18919825"/>
          <a:ext cx="3708401" cy="3132055"/>
        </a:xfrm>
        <a:prstGeom prst="line">
          <a:avLst/>
        </a:prstGeom>
        <a:noFill/>
        <a:ln w="12700" cap="flat">
          <a:solidFill>
            <a:srgbClr val="000000"/>
          </a:solidFill>
          <a:prstDash val="solid"/>
          <a:miter lim="400000"/>
          <a:headEnd type="stealth" w="med" len="med"/>
        </a:ln>
        <a:effectLst/>
      </xdr:spPr>
      <xdr:txBody>
        <a:bodyPr/>
        <a:lstStyle/>
        <a:p>
          <a:pPr/>
        </a:p>
      </xdr:txBody>
    </xdr:sp>
    <xdr:clientData/>
  </xdr:twoCellAnchor>
  <xdr:twoCellAnchor>
    <xdr:from>
      <xdr:col>2</xdr:col>
      <xdr:colOff>76200</xdr:colOff>
      <xdr:row>99</xdr:row>
      <xdr:rowOff>114300</xdr:rowOff>
    </xdr:from>
    <xdr:to>
      <xdr:col>2</xdr:col>
      <xdr:colOff>654183</xdr:colOff>
      <xdr:row>116</xdr:row>
      <xdr:rowOff>74902</xdr:rowOff>
    </xdr:to>
    <xdr:sp>
      <xdr:nvSpPr>
        <xdr:cNvPr id="22" name="Line"/>
        <xdr:cNvSpPr/>
      </xdr:nvSpPr>
      <xdr:spPr>
        <a:xfrm>
          <a:off x="1600200" y="16459200"/>
          <a:ext cx="577984" cy="2767303"/>
        </a:xfrm>
        <a:prstGeom prst="line">
          <a:avLst/>
        </a:prstGeom>
        <a:noFill/>
        <a:ln w="12700" cap="flat">
          <a:solidFill>
            <a:srgbClr val="E32400"/>
          </a:solidFill>
          <a:prstDash val="solid"/>
          <a:miter lim="400000"/>
          <a:headEnd type="stealth" w="med" len="med"/>
        </a:ln>
        <a:effectLst/>
      </xdr:spPr>
      <xdr:txBody>
        <a:bodyPr/>
        <a:lstStyle/>
        <a:p>
          <a:pPr/>
        </a:p>
      </xdr:txBody>
    </xdr:sp>
    <xdr:clientData/>
  </xdr:twoCellAnchor>
  <xdr:twoCellAnchor>
    <xdr:from>
      <xdr:col>2</xdr:col>
      <xdr:colOff>641350</xdr:colOff>
      <xdr:row>115</xdr:row>
      <xdr:rowOff>120332</xdr:rowOff>
    </xdr:from>
    <xdr:to>
      <xdr:col>8</xdr:col>
      <xdr:colOff>463550</xdr:colOff>
      <xdr:row>141</xdr:row>
      <xdr:rowOff>19367</xdr:rowOff>
    </xdr:to>
    <xdr:sp>
      <xdr:nvSpPr>
        <xdr:cNvPr id="23" name="Regardless of whether or not the following assumption is numerically justified by the above calculations, the nature of the graph has brought me to the idea of my previously mentioned precedent effect. It may be that the original (especially small) numbe"/>
        <xdr:cNvSpPr/>
      </xdr:nvSpPr>
      <xdr:spPr>
        <a:xfrm>
          <a:off x="2165350" y="19106832"/>
          <a:ext cx="4394200" cy="419163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5,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Regardless of whether or not the following assumption is numerically justified by the above calculations, the nature of the graph has brought me to the idea of my previously mentioned precedent effect. It may be that the original (especially small) numbers were the most flexible and only after being used became concrete. This can be relied to numerous analogies, one of which is elemental progression after the big bang. As a seen law in nature, complexity comes with reliability, concretion and structure. This is to show that the same change made to a small number and a big number will have a greater influence on the small number. For instance adding .01 to 1 is raising it by 1%. While adding .01 to 100 is adding .01% It is also interesting to think that if you were to raise 1 by .01, and have it affect all numbers that one is part of, on a relative scale, there would be no change. Given each number would also be raised by .01% </a:t>
          </a:r>
        </a:p>
      </xdr:txBody>
    </xdr:sp>
    <xdr:clientData/>
  </xdr:twoCellAnchor>
  <xdr:twoCellAnchor>
    <xdr:from>
      <xdr:col>43</xdr:col>
      <xdr:colOff>222250</xdr:colOff>
      <xdr:row>131</xdr:row>
      <xdr:rowOff>27622</xdr:rowOff>
    </xdr:from>
    <xdr:to>
      <xdr:col>49</xdr:col>
      <xdr:colOff>450850</xdr:colOff>
      <xdr:row>149</xdr:row>
      <xdr:rowOff>137477</xdr:rowOff>
    </xdr:to>
    <xdr:sp>
      <xdr:nvSpPr>
        <xdr:cNvPr id="24" name="One might think of this fourth dimension of infinity as walking around a circle (which is obviously finite). Imagine (ignore the fact that this is contradictory to the existence first infinite dimension) you cross over the same spot, the spot is not the "/>
        <xdr:cNvSpPr/>
      </xdr:nvSpPr>
      <xdr:spPr>
        <a:xfrm>
          <a:off x="32988250" y="21655722"/>
          <a:ext cx="4800600" cy="308165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6,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One might think of this fourth dimension of infinity as walking around a circle (which is obviously finite). Imagine (ignore the fact that this is contradictory to the existence first infinite dimension) you cross over the same spot, the spot is not the same as when you visited it before because your presence has changed that place. The same concept can be implemented in numbers, replacing your changing location with the changing occurrence of numbers and the visiting of a location with the occurrence of that number. </a:t>
          </a:r>
        </a:p>
      </xdr:txBody>
    </xdr:sp>
    <xdr:clientData/>
  </xdr:twoCellAnchor>
  <xdr:twoCellAnchor>
    <xdr:from>
      <xdr:col>43</xdr:col>
      <xdr:colOff>19050</xdr:colOff>
      <xdr:row>116</xdr:row>
      <xdr:rowOff>161290</xdr:rowOff>
    </xdr:from>
    <xdr:to>
      <xdr:col>46</xdr:col>
      <xdr:colOff>361950</xdr:colOff>
      <xdr:row>124</xdr:row>
      <xdr:rowOff>67310</xdr:rowOff>
    </xdr:to>
    <xdr:sp>
      <xdr:nvSpPr>
        <xdr:cNvPr id="25" name="It seems to be that for a dimension to exist, it must be infinite."/>
        <xdr:cNvSpPr/>
      </xdr:nvSpPr>
      <xdr:spPr>
        <a:xfrm>
          <a:off x="32785050" y="19312890"/>
          <a:ext cx="2628900" cy="122682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7,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It seems to be that for a dimension to exist, it must be infinite. </a:t>
          </a:r>
        </a:p>
      </xdr:txBody>
    </xdr:sp>
    <xdr:clientData/>
  </xdr:twoCellAnchor>
  <xdr:twoCellAnchor>
    <xdr:from>
      <xdr:col>47</xdr:col>
      <xdr:colOff>298450</xdr:colOff>
      <xdr:row>121</xdr:row>
      <xdr:rowOff>25082</xdr:rowOff>
    </xdr:from>
    <xdr:to>
      <xdr:col>51</xdr:col>
      <xdr:colOff>184150</xdr:colOff>
      <xdr:row>130</xdr:row>
      <xdr:rowOff>101917</xdr:rowOff>
    </xdr:to>
    <xdr:sp>
      <xdr:nvSpPr>
        <xdr:cNvPr id="26" name="Infinity may be thought of as the ability to have the unlimited in the limited. Or rather, an infinite dimension can be categorized as such."/>
        <xdr:cNvSpPr/>
      </xdr:nvSpPr>
      <xdr:spPr>
        <a:xfrm>
          <a:off x="36112450" y="20002182"/>
          <a:ext cx="2933700" cy="156273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8,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Infinity may be thought of as the ability to have the unlimited in the limited. Or rather, an infinite dimension can be categorized as such. </a:t>
          </a:r>
        </a:p>
      </xdr:txBody>
    </xdr:sp>
    <xdr:clientData/>
  </xdr:twoCellAnchor>
  <xdr:twoCellAnchor>
    <xdr:from>
      <xdr:col>47</xdr:col>
      <xdr:colOff>95250</xdr:colOff>
      <xdr:row>107</xdr:row>
      <xdr:rowOff>78422</xdr:rowOff>
    </xdr:from>
    <xdr:to>
      <xdr:col>50</xdr:col>
      <xdr:colOff>742950</xdr:colOff>
      <xdr:row>119</xdr:row>
      <xdr:rowOff>10477</xdr:rowOff>
    </xdr:to>
    <xdr:sp>
      <xdr:nvSpPr>
        <xdr:cNvPr id="27" name="Visualizing 4 concurrent infinite dimensions is incredibly difficult, I can only simultaneously visualize these dimensions after reviewing the qualities and properties of each dimension thoroughly."/>
        <xdr:cNvSpPr/>
      </xdr:nvSpPr>
      <xdr:spPr>
        <a:xfrm>
          <a:off x="35909250" y="17744122"/>
          <a:ext cx="2933700" cy="191325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9,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Visualizing 4 concurrent infinite dimensions is incredibly difficult, I can only simultaneously visualize these dimensions after reviewing the qualities and properties of each dimension thoroughly. </a:t>
          </a:r>
        </a:p>
      </xdr:txBody>
    </xdr:sp>
    <xdr:clientData/>
  </xdr:twoCellAnchor>
  <xdr:twoCellAnchor>
    <xdr:from>
      <xdr:col>51</xdr:col>
      <xdr:colOff>241300</xdr:colOff>
      <xdr:row>130</xdr:row>
      <xdr:rowOff>127000</xdr:rowOff>
    </xdr:from>
    <xdr:to>
      <xdr:col>61</xdr:col>
      <xdr:colOff>546100</xdr:colOff>
      <xdr:row>161</xdr:row>
      <xdr:rowOff>0</xdr:rowOff>
    </xdr:to>
    <xdr:sp>
      <xdr:nvSpPr>
        <xdr:cNvPr id="28" name="Comment"/>
        <xdr:cNvSpPr/>
      </xdr:nvSpPr>
      <xdr:spPr>
        <a:xfrm>
          <a:off x="39103300" y="21590000"/>
          <a:ext cx="7924800" cy="499110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xdr:spPr>
      <xdr:txBody>
        <a:bodyPr wrap="square" lIns="0" tIns="0" rIns="0" bIns="0" numCol="1" anchor="t">
          <a:noAutofit/>
        </a:bodyPr>
        <a:lstStyle/>
        <a:p>
          <a:pPr/>
          <a:r>
            <a:t>Author 10,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p>
      </xdr:txBody>
    </xdr:sp>
    <xdr:clientData/>
  </xdr:twoCellAnchor>
  <xdr:twoCellAnchor>
    <xdr:from>
      <xdr:col>52</xdr:col>
      <xdr:colOff>704850</xdr:colOff>
      <xdr:row>123</xdr:row>
      <xdr:rowOff>97472</xdr:rowOff>
    </xdr:from>
    <xdr:to>
      <xdr:col>59</xdr:col>
      <xdr:colOff>222250</xdr:colOff>
      <xdr:row>172</xdr:row>
      <xdr:rowOff>54927</xdr:rowOff>
    </xdr:to>
    <xdr:sp>
      <xdr:nvSpPr>
        <xdr:cNvPr id="29" name="∞"/>
        <xdr:cNvSpPr/>
      </xdr:nvSpPr>
      <xdr:spPr>
        <a:xfrm>
          <a:off x="40328850" y="20404772"/>
          <a:ext cx="4851400" cy="804735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50000" u="none">
              <a:solidFill>
                <a:srgbClr val="424242"/>
              </a:solidFill>
              <a:uFillTx/>
              <a:latin typeface="Marker Felt"/>
              <a:ea typeface="Marker Felt"/>
              <a:cs typeface="Marker Felt"/>
              <a:sym typeface="Marker Felt"/>
            </a:defRPr>
          </a:pPr>
          <a:r>
            <a:rPr b="0" baseline="0" cap="none" i="0" spc="0" strike="noStrike" sz="50000" u="none">
              <a:solidFill>
                <a:srgbClr val="424242"/>
              </a:solidFill>
              <a:uFillTx/>
              <a:latin typeface="Marker Felt"/>
              <a:ea typeface="Marker Felt"/>
              <a:cs typeface="Marker Felt"/>
              <a:sym typeface="Marker Felt"/>
            </a:rPr>
            <a:t>∞</a:t>
          </a:r>
        </a:p>
      </xdr:txBody>
    </xdr:sp>
    <xdr:clientData/>
  </xdr:twoCellAnchor>
  <xdr:twoCellAnchor>
    <xdr:from>
      <xdr:col>57</xdr:col>
      <xdr:colOff>521168</xdr:colOff>
      <xdr:row>132</xdr:row>
      <xdr:rowOff>107315</xdr:rowOff>
    </xdr:from>
    <xdr:to>
      <xdr:col>59</xdr:col>
      <xdr:colOff>408011</xdr:colOff>
      <xdr:row>146</xdr:row>
      <xdr:rowOff>45085</xdr:rowOff>
    </xdr:to>
    <xdr:sp>
      <xdr:nvSpPr>
        <xdr:cNvPr id="30" name="∞"/>
        <xdr:cNvSpPr/>
      </xdr:nvSpPr>
      <xdr:spPr>
        <a:xfrm>
          <a:off x="43955168" y="21900515"/>
          <a:ext cx="1410844" cy="224917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13500" u="none">
              <a:solidFill>
                <a:srgbClr val="424242"/>
              </a:solidFill>
              <a:uFillTx/>
              <a:latin typeface="Marker Felt"/>
              <a:ea typeface="Marker Felt"/>
              <a:cs typeface="Marker Felt"/>
              <a:sym typeface="Marker Felt"/>
            </a:defRPr>
          </a:pPr>
          <a:r>
            <a:rPr b="0" baseline="0" cap="none" i="0" spc="0" strike="noStrike" sz="13500" u="none">
              <a:solidFill>
                <a:srgbClr val="424242"/>
              </a:solidFill>
              <a:uFillTx/>
              <a:latin typeface="Marker Felt"/>
              <a:ea typeface="Marker Felt"/>
              <a:cs typeface="Marker Felt"/>
              <a:sym typeface="Marker Felt"/>
            </a:rPr>
            <a:t>∞</a:t>
          </a:r>
        </a:p>
      </xdr:txBody>
    </xdr:sp>
    <xdr:clientData/>
  </xdr:twoCellAnchor>
  <xdr:twoCellAnchor>
    <xdr:from>
      <xdr:col>58</xdr:col>
      <xdr:colOff>723869</xdr:colOff>
      <xdr:row>134</xdr:row>
      <xdr:rowOff>17145</xdr:rowOff>
    </xdr:from>
    <xdr:to>
      <xdr:col>59</xdr:col>
      <xdr:colOff>580359</xdr:colOff>
      <xdr:row>139</xdr:row>
      <xdr:rowOff>97154</xdr:rowOff>
    </xdr:to>
    <xdr:sp>
      <xdr:nvSpPr>
        <xdr:cNvPr id="31" name="∞"/>
        <xdr:cNvSpPr/>
      </xdr:nvSpPr>
      <xdr:spPr>
        <a:xfrm>
          <a:off x="44919868" y="22140545"/>
          <a:ext cx="618491" cy="90551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5000" u="none">
              <a:solidFill>
                <a:srgbClr val="424242"/>
              </a:solidFill>
              <a:uFillTx/>
              <a:latin typeface="Marker Felt"/>
              <a:ea typeface="Marker Felt"/>
              <a:cs typeface="Marker Felt"/>
              <a:sym typeface="Marker Felt"/>
            </a:defRPr>
          </a:pPr>
          <a:r>
            <a:rPr b="0" baseline="0" cap="none" i="0" spc="0" strike="noStrike" sz="5000" u="none">
              <a:solidFill>
                <a:srgbClr val="424242"/>
              </a:solidFill>
              <a:uFillTx/>
              <a:latin typeface="Marker Felt"/>
              <a:ea typeface="Marker Felt"/>
              <a:cs typeface="Marker Felt"/>
              <a:sym typeface="Marker Felt"/>
            </a:rPr>
            <a:t>∞</a:t>
          </a:r>
        </a:p>
      </xdr:txBody>
    </xdr:sp>
    <xdr:clientData/>
  </xdr:twoCellAnchor>
  <xdr:twoCellAnchor>
    <xdr:from>
      <xdr:col>59</xdr:col>
      <xdr:colOff>336742</xdr:colOff>
      <xdr:row>134</xdr:row>
      <xdr:rowOff>100330</xdr:rowOff>
    </xdr:from>
    <xdr:to>
      <xdr:col>59</xdr:col>
      <xdr:colOff>647043</xdr:colOff>
      <xdr:row>137</xdr:row>
      <xdr:rowOff>13970</xdr:rowOff>
    </xdr:to>
    <xdr:sp>
      <xdr:nvSpPr>
        <xdr:cNvPr id="32" name="∞"/>
        <xdr:cNvSpPr/>
      </xdr:nvSpPr>
      <xdr:spPr>
        <a:xfrm>
          <a:off x="45294742" y="22223730"/>
          <a:ext cx="310302" cy="40894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1800" u="none">
              <a:solidFill>
                <a:srgbClr val="424242"/>
              </a:solidFill>
              <a:uFillTx/>
              <a:latin typeface="Marker Felt"/>
              <a:ea typeface="Marker Felt"/>
              <a:cs typeface="Marker Felt"/>
              <a:sym typeface="Marker Felt"/>
            </a:defRPr>
          </a:pPr>
          <a:r>
            <a:rPr b="0" baseline="0" cap="none" i="0" spc="0" strike="noStrike" sz="1800" u="none">
              <a:solidFill>
                <a:srgbClr val="424242"/>
              </a:solidFill>
              <a:uFillTx/>
              <a:latin typeface="Marker Felt"/>
              <a:ea typeface="Marker Felt"/>
              <a:cs typeface="Marker Felt"/>
              <a:sym typeface="Marker Felt"/>
            </a:rPr>
            <a:t>∞</a:t>
          </a:r>
        </a:p>
      </xdr:txBody>
    </xdr:sp>
    <xdr:clientData/>
  </xdr:twoCellAnchor>
  <xdr:twoCellAnchor>
    <xdr:from>
      <xdr:col>59</xdr:col>
      <xdr:colOff>486924</xdr:colOff>
      <xdr:row>134</xdr:row>
      <xdr:rowOff>109854</xdr:rowOff>
    </xdr:from>
    <xdr:to>
      <xdr:col>59</xdr:col>
      <xdr:colOff>704940</xdr:colOff>
      <xdr:row>136</xdr:row>
      <xdr:rowOff>42545</xdr:rowOff>
    </xdr:to>
    <xdr:sp>
      <xdr:nvSpPr>
        <xdr:cNvPr id="33" name="∞"/>
        <xdr:cNvSpPr/>
      </xdr:nvSpPr>
      <xdr:spPr>
        <a:xfrm>
          <a:off x="45444924" y="22233255"/>
          <a:ext cx="218017" cy="2628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900" u="none">
              <a:solidFill>
                <a:srgbClr val="424242"/>
              </a:solidFill>
              <a:uFillTx/>
              <a:latin typeface="Marker Felt"/>
              <a:ea typeface="Marker Felt"/>
              <a:cs typeface="Marker Felt"/>
              <a:sym typeface="Marker Felt"/>
            </a:defRPr>
          </a:pPr>
          <a:r>
            <a:rPr b="0" baseline="0" cap="none" i="0" spc="0" strike="noStrike" sz="900" u="none">
              <a:solidFill>
                <a:srgbClr val="424242"/>
              </a:solidFill>
              <a:uFillTx/>
              <a:latin typeface="Marker Felt"/>
              <a:ea typeface="Marker Felt"/>
              <a:cs typeface="Marker Felt"/>
              <a:sym typeface="Marker Felt"/>
            </a:rPr>
            <a:t>∞</a:t>
          </a:r>
        </a:p>
      </xdr:txBody>
    </xdr:sp>
    <xdr:clientData/>
  </xdr:twoCellAnchor>
  <xdr:twoCellAnchor>
    <xdr:from>
      <xdr:col>59</xdr:col>
      <xdr:colOff>559380</xdr:colOff>
      <xdr:row>134</xdr:row>
      <xdr:rowOff>117475</xdr:rowOff>
    </xdr:from>
    <xdr:to>
      <xdr:col>59</xdr:col>
      <xdr:colOff>705618</xdr:colOff>
      <xdr:row>135</xdr:row>
      <xdr:rowOff>98425</xdr:rowOff>
    </xdr:to>
    <xdr:sp>
      <xdr:nvSpPr>
        <xdr:cNvPr id="34" name="∞"/>
        <xdr:cNvSpPr/>
      </xdr:nvSpPr>
      <xdr:spPr>
        <a:xfrm>
          <a:off x="45517380" y="22240875"/>
          <a:ext cx="146239" cy="14605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457200" latinLnBrk="0">
            <a:lnSpc>
              <a:spcPct val="100000"/>
            </a:lnSpc>
            <a:spcBef>
              <a:spcPts val="0"/>
            </a:spcBef>
            <a:spcAft>
              <a:spcPts val="0"/>
            </a:spcAft>
            <a:buClrTx/>
            <a:buSzTx/>
            <a:buFontTx/>
            <a:buNone/>
            <a:tabLst/>
            <a:defRPr b="0" baseline="0" cap="none" i="0" spc="0" strike="noStrike" sz="200" u="none">
              <a:solidFill>
                <a:srgbClr val="424242"/>
              </a:solidFill>
              <a:uFillTx/>
              <a:latin typeface="Marker Felt"/>
              <a:ea typeface="Marker Felt"/>
              <a:cs typeface="Marker Felt"/>
              <a:sym typeface="Marker Felt"/>
            </a:defRPr>
          </a:pPr>
          <a:r>
            <a:rPr b="0" baseline="0" cap="none" i="0" spc="0" strike="noStrike" sz="200" u="none">
              <a:solidFill>
                <a:srgbClr val="424242"/>
              </a:solidFill>
              <a:uFillTx/>
              <a:latin typeface="Marker Felt"/>
              <a:ea typeface="Marker Felt"/>
              <a:cs typeface="Marker Felt"/>
              <a:sym typeface="Marker Felt"/>
            </a:rPr>
            <a:t>∞</a:t>
          </a:r>
        </a:p>
      </xdr:txBody>
    </xdr:sp>
    <xdr:clientData/>
  </xdr:twoCellAnchor>
  <xdr:twoCellAnchor>
    <xdr:from>
      <xdr:col>54</xdr:col>
      <xdr:colOff>730250</xdr:colOff>
      <xdr:row>112</xdr:row>
      <xdr:rowOff>129362</xdr:rowOff>
    </xdr:from>
    <xdr:to>
      <xdr:col>58</xdr:col>
      <xdr:colOff>387350</xdr:colOff>
      <xdr:row>129</xdr:row>
      <xdr:rowOff>12701</xdr:rowOff>
    </xdr:to>
    <xdr:sp>
      <xdr:nvSpPr>
        <xdr:cNvPr id="35" name="The unfortunate reality of infinity. Our enumeracy will never allow us to understand."/>
        <xdr:cNvSpPr/>
      </xdr:nvSpPr>
      <xdr:spPr>
        <a:xfrm>
          <a:off x="41878250" y="18620562"/>
          <a:ext cx="2705100" cy="269004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11,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The unfortunate reality of infinity. Our enumeracy will never allow us to understand. </a:t>
          </a:r>
        </a:p>
      </xdr:txBody>
    </xdr:sp>
    <xdr:clientData/>
  </xdr:twoCellAnchor>
  <xdr:twoCellAnchor>
    <xdr:from>
      <xdr:col>39</xdr:col>
      <xdr:colOff>184150</xdr:colOff>
      <xdr:row>151</xdr:row>
      <xdr:rowOff>86042</xdr:rowOff>
    </xdr:from>
    <xdr:to>
      <xdr:col>43</xdr:col>
      <xdr:colOff>717550</xdr:colOff>
      <xdr:row>166</xdr:row>
      <xdr:rowOff>136207</xdr:rowOff>
    </xdr:to>
    <xdr:sp>
      <xdr:nvSpPr>
        <xdr:cNvPr id="36" name="If…"/>
        <xdr:cNvSpPr/>
      </xdr:nvSpPr>
      <xdr:spPr>
        <a:xfrm>
          <a:off x="29902150" y="25016142"/>
          <a:ext cx="3581400" cy="252666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12,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If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 ☜0☞ ∞</a:t>
          </a:r>
          <a:endParaRPr b="0" baseline="0" cap="none" i="0" spc="0" strike="noStrike" sz="1200" u="none">
            <a:solidFill>
              <a:srgbClr val="000000"/>
            </a:solidFill>
            <a:uFillTx/>
            <a:latin typeface="+mn-lt"/>
            <a:ea typeface="+mn-ea"/>
            <a:cs typeface="+mn-cs"/>
            <a:sym typeface="Helvetica Neue"/>
          </a:endParaRPr>
        </a:p>
      </xdr:txBody>
    </xdr:sp>
    <xdr:clientData/>
  </xdr:twoCellAnchor>
  <xdr:twoCellAnchor>
    <xdr:from>
      <xdr:col>42</xdr:col>
      <xdr:colOff>412750</xdr:colOff>
      <xdr:row>158</xdr:row>
      <xdr:rowOff>164465</xdr:rowOff>
    </xdr:from>
    <xdr:to>
      <xdr:col>48</xdr:col>
      <xdr:colOff>704850</xdr:colOff>
      <xdr:row>175</xdr:row>
      <xdr:rowOff>45085</xdr:rowOff>
    </xdr:to>
    <xdr:sp>
      <xdr:nvSpPr>
        <xdr:cNvPr id="37" name="Then why not?…"/>
        <xdr:cNvSpPr/>
      </xdr:nvSpPr>
      <xdr:spPr>
        <a:xfrm>
          <a:off x="32416750" y="26250264"/>
          <a:ext cx="4864100" cy="2687321"/>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13,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Then why not?</a:t>
          </a: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endParaRPr b="0" baseline="0" cap="none" i="0" spc="0" strike="noStrike" sz="12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(-∞+1) ☜0☞ (∞+1)</a:t>
          </a:r>
        </a:p>
      </xdr:txBody>
    </xdr:sp>
    <xdr:clientData/>
  </xdr:twoCellAnchor>
  <xdr:twoCellAnchor>
    <xdr:from>
      <xdr:col>50</xdr:col>
      <xdr:colOff>400049</xdr:colOff>
      <xdr:row>166</xdr:row>
      <xdr:rowOff>102234</xdr:rowOff>
    </xdr:from>
    <xdr:to>
      <xdr:col>55</xdr:col>
      <xdr:colOff>171450</xdr:colOff>
      <xdr:row>193</xdr:row>
      <xdr:rowOff>113665</xdr:rowOff>
    </xdr:to>
    <xdr:sp>
      <xdr:nvSpPr>
        <xdr:cNvPr id="38" name="The above question poses the possibility of infinite perspectives from each of the infinite numbers. Once again the starting position of the number line is determined by the big bang. Each perspective, whether it is +2 or +1,794 (relative to the initial "/>
        <xdr:cNvSpPr/>
      </xdr:nvSpPr>
      <xdr:spPr>
        <a:xfrm>
          <a:off x="38500050" y="27508835"/>
          <a:ext cx="3581400" cy="4469131"/>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14,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The above question poses the possibility of infinite perspectives from each of the infinite numbers. Once again the starting position of the number line is determined by the big bang. Each perspective, whether it is +2 or +1,794 (relative to the initial starting value) is a valid perspective, this shows that there is no RIGHT. Being correct and incorrect is relative, each of which is essentially determined by the initial value. This is to say that you may say an incorrect rate acceleration for our current perspective in the infinite number line, but in universe +314, you may be correct. It is difficult to imagine a different relation between numbers, objects, etc, in fact, it is impossible for us because all of our rationality is based on perceptual input, which is directed by these same laws that are universal. </a:t>
          </a:r>
        </a:p>
      </xdr:txBody>
    </xdr:sp>
    <xdr:clientData/>
  </xdr:twoCellAnchor>
  <xdr:twoCellAnchor>
    <xdr:from>
      <xdr:col>40</xdr:col>
      <xdr:colOff>590550</xdr:colOff>
      <xdr:row>177</xdr:row>
      <xdr:rowOff>100787</xdr:rowOff>
    </xdr:from>
    <xdr:to>
      <xdr:col>44</xdr:col>
      <xdr:colOff>247650</xdr:colOff>
      <xdr:row>193</xdr:row>
      <xdr:rowOff>149226</xdr:rowOff>
    </xdr:to>
    <xdr:sp>
      <xdr:nvSpPr>
        <xdr:cNvPr id="39" name="Given the nature of infinity and it’s infinite directions, it would be reasonable to say that two points, lines, or planes coming into contact with each other is a rounding error."/>
        <xdr:cNvSpPr/>
      </xdr:nvSpPr>
      <xdr:spPr>
        <a:xfrm>
          <a:off x="31070550" y="29323487"/>
          <a:ext cx="2705100" cy="2690040"/>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15,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Given the nature of infinity and it’s infinite directions, it would be reasonable to say that two points, lines, or planes coming into contact with each other is a rounding error.</a:t>
          </a:r>
        </a:p>
      </xdr:txBody>
    </xdr:sp>
    <xdr:clientData/>
  </xdr:twoCellAnchor>
  <xdr:twoCellAnchor>
    <xdr:from>
      <xdr:col>56</xdr:col>
      <xdr:colOff>69850</xdr:colOff>
      <xdr:row>186</xdr:row>
      <xdr:rowOff>54927</xdr:rowOff>
    </xdr:from>
    <xdr:to>
      <xdr:col>61</xdr:col>
      <xdr:colOff>209550</xdr:colOff>
      <xdr:row>208</xdr:row>
      <xdr:rowOff>59372</xdr:rowOff>
    </xdr:to>
    <xdr:sp>
      <xdr:nvSpPr>
        <xdr:cNvPr id="40" name="Most would only consider the outward expanse after the big bang, in infinite vectors typically grouped into 360 degrees, both on a 2 dimensional surface and three dimensional surface. It is possible, that simultaneously the big bang was creating the intr"/>
        <xdr:cNvSpPr/>
      </xdr:nvSpPr>
      <xdr:spPr>
        <a:xfrm>
          <a:off x="42741850" y="30763527"/>
          <a:ext cx="3949700" cy="363664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16,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Most would only consider the outward expanse after the big bang, in infinite vectors typically grouped into 360 degrees, both on a 2 dimensional surface and three dimensional surface. It is possible, that simultaneously the big bang was creating the intricate and literally never ending structure of each molecule, then atom, then neutron, then quark and is in fact continuing to occur creating infinitesimally smaller building blocks and will continue indefinitely. Of course an identical process is occurring at the macroscopic scale. Once again, both continue indefinitely. </a:t>
          </a:r>
        </a:p>
      </xdr:txBody>
    </xdr:sp>
    <xdr:clientData/>
  </xdr:twoCellAnchor>
  <xdr:twoCellAnchor>
    <xdr:from>
      <xdr:col>57</xdr:col>
      <xdr:colOff>57150</xdr:colOff>
      <xdr:row>162</xdr:row>
      <xdr:rowOff>86677</xdr:rowOff>
    </xdr:from>
    <xdr:to>
      <xdr:col>60</xdr:col>
      <xdr:colOff>641350</xdr:colOff>
      <xdr:row>172</xdr:row>
      <xdr:rowOff>27622</xdr:rowOff>
    </xdr:to>
    <xdr:sp>
      <xdr:nvSpPr>
        <xdr:cNvPr id="41" name="Arrows represent the creation of matter, beginning at the edge of the outmost circle and continuing both inwards and outwards indefinitely."/>
        <xdr:cNvSpPr/>
      </xdr:nvSpPr>
      <xdr:spPr>
        <a:xfrm>
          <a:off x="43491150" y="26832877"/>
          <a:ext cx="2870200" cy="1591946"/>
        </a:xfrm>
        <a:prstGeom prst="rect">
          <a:avLst/>
        </a:prstGeom>
        <a:gradFill flip="none" rotWithShape="1">
          <a:gsLst>
            <a:gs pos="0">
              <a:srgbClr val="FFFCC1"/>
            </a:gs>
            <a:gs pos="100000">
              <a:srgbClr val="FFF499"/>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Author 17, 5 min ago
</a:t>
          </a:r>
        </a:p>
        <a:p>
          <a:pPr marL="0" marR="0" indent="0" algn="l" defTabSz="457200" rtl="0" latinLnBrk="0">
            <a:lnSpc>
              <a:spcPct val="100000"/>
            </a:lnSpc>
            <a:spcBef>
              <a:spcPts val="0"/>
            </a:spcBef>
            <a:spcAft>
              <a:spcPts val="0"/>
            </a:spcAft>
            <a:buClrTx/>
            <a:buSzTx/>
            <a:buFontTx/>
            <a:buNone/>
            <a:tabLst/>
            <a:defRPr b="0" baseline="0" cap="none" i="0" spc="0" strike="noStrike" sz="1200" u="none">
              <a:solidFill>
                <a:srgbClr val="000000"/>
              </a:solidFill>
              <a:uFillTx/>
              <a:latin typeface="+mn-lt"/>
              <a:ea typeface="+mn-ea"/>
              <a:cs typeface="+mn-cs"/>
              <a:sym typeface="Helvetica Neue"/>
            </a:defRPr>
          </a:pPr>
          <a:r>
            <a:rPr b="0" baseline="0" cap="none" i="0" spc="0" strike="noStrike" sz="1200" u="none">
              <a:solidFill>
                <a:srgbClr val="000000"/>
              </a:solidFill>
              <a:uFillTx/>
              <a:latin typeface="+mn-lt"/>
              <a:ea typeface="+mn-ea"/>
              <a:cs typeface="+mn-cs"/>
              <a:sym typeface="Helvetica Neue"/>
            </a:rPr>
            <a:t>Arrows represent the creation of matter, beginning at the edge of the outmost circle and continuing both inwards and outwards indefinitely. </a:t>
          </a:r>
        </a:p>
      </xdr:txBody>
    </xdr:sp>
    <xdr:clientData/>
  </xdr:twoCellAnchor>
  <xdr:twoCellAnchor>
    <xdr:from>
      <xdr:col>64</xdr:col>
      <xdr:colOff>292100</xdr:colOff>
      <xdr:row>169</xdr:row>
      <xdr:rowOff>0</xdr:rowOff>
    </xdr:from>
    <xdr:to>
      <xdr:col>69</xdr:col>
      <xdr:colOff>558800</xdr:colOff>
      <xdr:row>194</xdr:row>
      <xdr:rowOff>25400</xdr:rowOff>
    </xdr:to>
    <xdr:sp>
      <xdr:nvSpPr>
        <xdr:cNvPr id="42" name="Oval"/>
        <xdr:cNvSpPr/>
      </xdr:nvSpPr>
      <xdr:spPr>
        <a:xfrm>
          <a:off x="49060100" y="27901900"/>
          <a:ext cx="4076700" cy="4152900"/>
        </a:xfrm>
        <a:prstGeom prst="ellipse">
          <a:avLst/>
        </a:prstGeom>
        <a:solidFill>
          <a:srgbClr val="E32400"/>
        </a:solidFill>
        <a:ln w="12700" cap="flat">
          <a:solidFill>
            <a:srgbClr val="000000"/>
          </a:solidFill>
          <a:prstDash val="solid"/>
          <a:miter lim="400000"/>
        </a:ln>
        <a:effectLst/>
      </xdr:spPr>
      <xdr:txBody>
        <a:bodyPr/>
        <a:lstStyle/>
        <a:p>
          <a:pPr/>
        </a:p>
      </xdr:txBody>
    </xdr:sp>
    <xdr:clientData/>
  </xdr:twoCellAnchor>
  <xdr:twoCellAnchor>
    <xdr:from>
      <xdr:col>65</xdr:col>
      <xdr:colOff>419100</xdr:colOff>
      <xdr:row>174</xdr:row>
      <xdr:rowOff>114300</xdr:rowOff>
    </xdr:from>
    <xdr:to>
      <xdr:col>68</xdr:col>
      <xdr:colOff>469900</xdr:colOff>
      <xdr:row>188</xdr:row>
      <xdr:rowOff>76200</xdr:rowOff>
    </xdr:to>
    <xdr:sp>
      <xdr:nvSpPr>
        <xdr:cNvPr id="43" name="Oval"/>
        <xdr:cNvSpPr/>
      </xdr:nvSpPr>
      <xdr:spPr>
        <a:xfrm>
          <a:off x="49949100" y="28841700"/>
          <a:ext cx="2336800" cy="2273300"/>
        </a:xfrm>
        <a:prstGeom prst="ellipse">
          <a:avLst/>
        </a:prstGeom>
        <a:solidFill>
          <a:srgbClr val="E32400"/>
        </a:solidFill>
        <a:ln w="12700" cap="flat">
          <a:solidFill>
            <a:srgbClr val="000000"/>
          </a:solidFill>
          <a:prstDash val="solid"/>
          <a:miter lim="400000"/>
        </a:ln>
        <a:effectLst/>
      </xdr:spPr>
      <xdr:txBody>
        <a:bodyPr/>
        <a:lstStyle/>
        <a:p>
          <a:pPr/>
        </a:p>
      </xdr:txBody>
    </xdr:sp>
    <xdr:clientData/>
  </xdr:twoCellAnchor>
  <xdr:twoCellAnchor>
    <xdr:from>
      <xdr:col>68</xdr:col>
      <xdr:colOff>495300</xdr:colOff>
      <xdr:row>179</xdr:row>
      <xdr:rowOff>139700</xdr:rowOff>
    </xdr:from>
    <xdr:to>
      <xdr:col>69</xdr:col>
      <xdr:colOff>558800</xdr:colOff>
      <xdr:row>183</xdr:row>
      <xdr:rowOff>50800</xdr:rowOff>
    </xdr:to>
    <xdr:sp>
      <xdr:nvSpPr>
        <xdr:cNvPr id="44" name="Arrow"/>
        <xdr:cNvSpPr/>
      </xdr:nvSpPr>
      <xdr:spPr>
        <a:xfrm rot="10800000">
          <a:off x="52311300" y="29692600"/>
          <a:ext cx="825500" cy="571500"/>
        </a:xfrm>
        <a:prstGeom prst="rightArrow">
          <a:avLst>
            <a:gd name="adj1" fmla="val 41175"/>
            <a:gd name="adj2" fmla="val 71111"/>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67</xdr:col>
      <xdr:colOff>479442</xdr:colOff>
      <xdr:row>176</xdr:row>
      <xdr:rowOff>3337</xdr:rowOff>
    </xdr:from>
    <xdr:to>
      <xdr:col>68</xdr:col>
      <xdr:colOff>22242</xdr:colOff>
      <xdr:row>180</xdr:row>
      <xdr:rowOff>28737</xdr:rowOff>
    </xdr:to>
    <xdr:sp>
      <xdr:nvSpPr>
        <xdr:cNvPr id="45" name="Arrow"/>
        <xdr:cNvSpPr/>
      </xdr:nvSpPr>
      <xdr:spPr>
        <a:xfrm rot="7854863">
          <a:off x="51342942" y="29251437"/>
          <a:ext cx="685801" cy="304801"/>
        </a:xfrm>
        <a:prstGeom prst="rightArrow">
          <a:avLst>
            <a:gd name="adj1" fmla="val 39726"/>
            <a:gd name="adj2" fmla="val 158333"/>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67</xdr:col>
      <xdr:colOff>320837</xdr:colOff>
      <xdr:row>183</xdr:row>
      <xdr:rowOff>161942</xdr:rowOff>
    </xdr:from>
    <xdr:to>
      <xdr:col>68</xdr:col>
      <xdr:colOff>244637</xdr:colOff>
      <xdr:row>185</xdr:row>
      <xdr:rowOff>136542</xdr:rowOff>
    </xdr:to>
    <xdr:sp>
      <xdr:nvSpPr>
        <xdr:cNvPr id="46" name="Arrow"/>
        <xdr:cNvSpPr/>
      </xdr:nvSpPr>
      <xdr:spPr>
        <a:xfrm rot="13254861">
          <a:off x="51374837" y="30375242"/>
          <a:ext cx="685801" cy="304801"/>
        </a:xfrm>
        <a:prstGeom prst="rightArrow">
          <a:avLst>
            <a:gd name="adj1" fmla="val 39726"/>
            <a:gd name="adj2" fmla="val 158333"/>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65</xdr:col>
      <xdr:colOff>680430</xdr:colOff>
      <xdr:row>184</xdr:row>
      <xdr:rowOff>7329</xdr:rowOff>
    </xdr:from>
    <xdr:to>
      <xdr:col>66</xdr:col>
      <xdr:colOff>604230</xdr:colOff>
      <xdr:row>185</xdr:row>
      <xdr:rowOff>147029</xdr:rowOff>
    </xdr:to>
    <xdr:sp>
      <xdr:nvSpPr>
        <xdr:cNvPr id="47" name="Arrow"/>
        <xdr:cNvSpPr/>
      </xdr:nvSpPr>
      <xdr:spPr>
        <a:xfrm rot="18900000">
          <a:off x="50210429" y="30385729"/>
          <a:ext cx="685801" cy="304801"/>
        </a:xfrm>
        <a:prstGeom prst="rightArrow">
          <a:avLst>
            <a:gd name="adj1" fmla="val 39726"/>
            <a:gd name="adj2" fmla="val 158333"/>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65</xdr:col>
      <xdr:colOff>691474</xdr:colOff>
      <xdr:row>177</xdr:row>
      <xdr:rowOff>31327</xdr:rowOff>
    </xdr:from>
    <xdr:to>
      <xdr:col>66</xdr:col>
      <xdr:colOff>615274</xdr:colOff>
      <xdr:row>179</xdr:row>
      <xdr:rowOff>5927</xdr:rowOff>
    </xdr:to>
    <xdr:sp>
      <xdr:nvSpPr>
        <xdr:cNvPr id="48" name="Arrow"/>
        <xdr:cNvSpPr/>
      </xdr:nvSpPr>
      <xdr:spPr>
        <a:xfrm rot="2378652">
          <a:off x="50221474" y="29254027"/>
          <a:ext cx="685801" cy="304801"/>
        </a:xfrm>
        <a:prstGeom prst="rightArrow">
          <a:avLst>
            <a:gd name="adj1" fmla="val 39726"/>
            <a:gd name="adj2" fmla="val 158333"/>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482600</xdr:colOff>
      <xdr:row>179</xdr:row>
      <xdr:rowOff>76200</xdr:rowOff>
    </xdr:from>
    <xdr:to>
      <xdr:col>67</xdr:col>
      <xdr:colOff>419100</xdr:colOff>
      <xdr:row>183</xdr:row>
      <xdr:rowOff>114300</xdr:rowOff>
    </xdr:to>
    <xdr:sp>
      <xdr:nvSpPr>
        <xdr:cNvPr id="49" name="Circle"/>
        <xdr:cNvSpPr/>
      </xdr:nvSpPr>
      <xdr:spPr>
        <a:xfrm>
          <a:off x="50774600" y="29629100"/>
          <a:ext cx="698500" cy="698500"/>
        </a:xfrm>
        <a:prstGeom prst="ellipse">
          <a:avLst/>
        </a:prstGeom>
        <a:solidFill>
          <a:srgbClr val="E32400"/>
        </a:solidFill>
        <a:ln w="12700" cap="flat">
          <a:solidFill>
            <a:srgbClr val="000000"/>
          </a:solidFill>
          <a:prstDash val="solid"/>
          <a:miter lim="400000"/>
        </a:ln>
        <a:effectLst/>
      </xdr:spPr>
      <xdr:txBody>
        <a:bodyPr/>
        <a:lstStyle/>
        <a:p>
          <a:pPr/>
        </a:p>
      </xdr:txBody>
    </xdr:sp>
    <xdr:clientData/>
  </xdr:twoCellAnchor>
  <xdr:twoCellAnchor>
    <xdr:from>
      <xdr:col>67</xdr:col>
      <xdr:colOff>118305</xdr:colOff>
      <xdr:row>180</xdr:row>
      <xdr:rowOff>158378</xdr:rowOff>
    </xdr:from>
    <xdr:to>
      <xdr:col>67</xdr:col>
      <xdr:colOff>397705</xdr:colOff>
      <xdr:row>182</xdr:row>
      <xdr:rowOff>18678</xdr:rowOff>
    </xdr:to>
    <xdr:sp>
      <xdr:nvSpPr>
        <xdr:cNvPr id="50" name="Arrow"/>
        <xdr:cNvSpPr/>
      </xdr:nvSpPr>
      <xdr:spPr>
        <a:xfrm rot="10949373">
          <a:off x="51172305" y="29876378"/>
          <a:ext cx="279401" cy="190501"/>
        </a:xfrm>
        <a:prstGeom prst="rightArrow">
          <a:avLst>
            <a:gd name="adj1" fmla="val 54557"/>
            <a:gd name="adj2" fmla="val 96242"/>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736600</xdr:colOff>
      <xdr:row>179</xdr:row>
      <xdr:rowOff>88900</xdr:rowOff>
    </xdr:from>
    <xdr:to>
      <xdr:col>67</xdr:col>
      <xdr:colOff>165100</xdr:colOff>
      <xdr:row>181</xdr:row>
      <xdr:rowOff>25400</xdr:rowOff>
    </xdr:to>
    <xdr:sp>
      <xdr:nvSpPr>
        <xdr:cNvPr id="51" name="Arrow"/>
        <xdr:cNvSpPr/>
      </xdr:nvSpPr>
      <xdr:spPr>
        <a:xfrm rot="5400000">
          <a:off x="50990500" y="29679900"/>
          <a:ext cx="266700" cy="190500"/>
        </a:xfrm>
        <a:prstGeom prst="rightArrow">
          <a:avLst>
            <a:gd name="adj1" fmla="val 54557"/>
            <a:gd name="adj2" fmla="val 96242"/>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498734</xdr:colOff>
      <xdr:row>181</xdr:row>
      <xdr:rowOff>4870</xdr:rowOff>
    </xdr:from>
    <xdr:to>
      <xdr:col>67</xdr:col>
      <xdr:colOff>3433</xdr:colOff>
      <xdr:row>182</xdr:row>
      <xdr:rowOff>30270</xdr:rowOff>
    </xdr:to>
    <xdr:sp>
      <xdr:nvSpPr>
        <xdr:cNvPr id="52" name="Arrow"/>
        <xdr:cNvSpPr/>
      </xdr:nvSpPr>
      <xdr:spPr>
        <a:xfrm rot="127266">
          <a:off x="50790733" y="29887970"/>
          <a:ext cx="266701" cy="190501"/>
        </a:xfrm>
        <a:prstGeom prst="rightArrow">
          <a:avLst>
            <a:gd name="adj1" fmla="val 54557"/>
            <a:gd name="adj2" fmla="val 96242"/>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736600</xdr:colOff>
      <xdr:row>182</xdr:row>
      <xdr:rowOff>12700</xdr:rowOff>
    </xdr:from>
    <xdr:to>
      <xdr:col>67</xdr:col>
      <xdr:colOff>165100</xdr:colOff>
      <xdr:row>183</xdr:row>
      <xdr:rowOff>127000</xdr:rowOff>
    </xdr:to>
    <xdr:sp>
      <xdr:nvSpPr>
        <xdr:cNvPr id="53" name="Arrow"/>
        <xdr:cNvSpPr/>
      </xdr:nvSpPr>
      <xdr:spPr>
        <a:xfrm rot="16200000">
          <a:off x="50984150" y="30105350"/>
          <a:ext cx="279400" cy="190500"/>
        </a:xfrm>
        <a:prstGeom prst="rightArrow">
          <a:avLst>
            <a:gd name="adj1" fmla="val 54557"/>
            <a:gd name="adj2" fmla="val 96242"/>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508000</xdr:colOff>
      <xdr:row>188</xdr:row>
      <xdr:rowOff>101600</xdr:rowOff>
    </xdr:from>
    <xdr:to>
      <xdr:col>67</xdr:col>
      <xdr:colOff>419100</xdr:colOff>
      <xdr:row>194</xdr:row>
      <xdr:rowOff>25400</xdr:rowOff>
    </xdr:to>
    <xdr:sp>
      <xdr:nvSpPr>
        <xdr:cNvPr id="54" name="Arrow"/>
        <xdr:cNvSpPr/>
      </xdr:nvSpPr>
      <xdr:spPr>
        <a:xfrm rot="16200000">
          <a:off x="50679350" y="31261050"/>
          <a:ext cx="914400" cy="673100"/>
        </a:xfrm>
        <a:prstGeom prst="rightArrow">
          <a:avLst>
            <a:gd name="adj1" fmla="val 45833"/>
            <a:gd name="adj2" fmla="val 62264"/>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66</xdr:col>
      <xdr:colOff>533400</xdr:colOff>
      <xdr:row>169</xdr:row>
      <xdr:rowOff>0</xdr:rowOff>
    </xdr:from>
    <xdr:to>
      <xdr:col>67</xdr:col>
      <xdr:colOff>381000</xdr:colOff>
      <xdr:row>174</xdr:row>
      <xdr:rowOff>50800</xdr:rowOff>
    </xdr:to>
    <xdr:sp>
      <xdr:nvSpPr>
        <xdr:cNvPr id="55" name="Arrow"/>
        <xdr:cNvSpPr/>
      </xdr:nvSpPr>
      <xdr:spPr>
        <a:xfrm rot="5400000">
          <a:off x="50692050" y="28035250"/>
          <a:ext cx="876300" cy="609600"/>
        </a:xfrm>
        <a:prstGeom prst="rightArrow">
          <a:avLst>
            <a:gd name="adj1" fmla="val 45833"/>
            <a:gd name="adj2" fmla="val 68750"/>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64</xdr:col>
      <xdr:colOff>298450</xdr:colOff>
      <xdr:row>180</xdr:row>
      <xdr:rowOff>6350</xdr:rowOff>
    </xdr:from>
    <xdr:to>
      <xdr:col>65</xdr:col>
      <xdr:colOff>412750</xdr:colOff>
      <xdr:row>183</xdr:row>
      <xdr:rowOff>120650</xdr:rowOff>
    </xdr:to>
    <xdr:sp>
      <xdr:nvSpPr>
        <xdr:cNvPr id="56" name="Arrow"/>
        <xdr:cNvSpPr/>
      </xdr:nvSpPr>
      <xdr:spPr>
        <a:xfrm>
          <a:off x="49066450" y="29724350"/>
          <a:ext cx="876300" cy="609600"/>
        </a:xfrm>
        <a:prstGeom prst="rightArrow">
          <a:avLst>
            <a:gd name="adj1" fmla="val 45833"/>
            <a:gd name="adj2" fmla="val 68750"/>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68</xdr:col>
      <xdr:colOff>527210</xdr:colOff>
      <xdr:row>164</xdr:row>
      <xdr:rowOff>80471</xdr:rowOff>
    </xdr:from>
    <xdr:to>
      <xdr:col>71</xdr:col>
      <xdr:colOff>463709</xdr:colOff>
      <xdr:row>173</xdr:row>
      <xdr:rowOff>29671</xdr:rowOff>
    </xdr:to>
    <xdr:sp>
      <xdr:nvSpPr>
        <xdr:cNvPr id="57" name="Arrow"/>
        <xdr:cNvSpPr/>
      </xdr:nvSpPr>
      <xdr:spPr>
        <a:xfrm rot="19145136">
          <a:off x="52343209" y="27156871"/>
          <a:ext cx="2222501" cy="1435101"/>
        </a:xfrm>
        <a:prstGeom prst="rightArrow">
          <a:avLst>
            <a:gd name="adj1" fmla="val 43363"/>
            <a:gd name="adj2" fmla="val 53097"/>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68</xdr:col>
      <xdr:colOff>558702</xdr:colOff>
      <xdr:row>189</xdr:row>
      <xdr:rowOff>120909</xdr:rowOff>
    </xdr:from>
    <xdr:to>
      <xdr:col>71</xdr:col>
      <xdr:colOff>457102</xdr:colOff>
      <xdr:row>198</xdr:row>
      <xdr:rowOff>70109</xdr:rowOff>
    </xdr:to>
    <xdr:sp>
      <xdr:nvSpPr>
        <xdr:cNvPr id="58" name="Arrow"/>
        <xdr:cNvSpPr/>
      </xdr:nvSpPr>
      <xdr:spPr>
        <a:xfrm rot="2454862">
          <a:off x="52374702" y="31324809"/>
          <a:ext cx="2184401" cy="1435101"/>
        </a:xfrm>
        <a:prstGeom prst="rightArrow">
          <a:avLst>
            <a:gd name="adj1" fmla="val 43363"/>
            <a:gd name="adj2" fmla="val 53097"/>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62</xdr:col>
      <xdr:colOff>482512</xdr:colOff>
      <xdr:row>190</xdr:row>
      <xdr:rowOff>44709</xdr:rowOff>
    </xdr:from>
    <xdr:to>
      <xdr:col>65</xdr:col>
      <xdr:colOff>380912</xdr:colOff>
      <xdr:row>198</xdr:row>
      <xdr:rowOff>159009</xdr:rowOff>
    </xdr:to>
    <xdr:sp>
      <xdr:nvSpPr>
        <xdr:cNvPr id="59" name="Arrow"/>
        <xdr:cNvSpPr/>
      </xdr:nvSpPr>
      <xdr:spPr>
        <a:xfrm rot="8345138">
          <a:off x="47726512" y="31413709"/>
          <a:ext cx="2184401" cy="1435101"/>
        </a:xfrm>
        <a:prstGeom prst="rightArrow">
          <a:avLst>
            <a:gd name="adj1" fmla="val 43363"/>
            <a:gd name="adj2" fmla="val 53097"/>
          </a:avLst>
        </a:prstGeom>
        <a:solidFill>
          <a:srgbClr val="F1F1F1"/>
        </a:solidFill>
        <a:ln w="12700" cap="flat">
          <a:solidFill>
            <a:srgbClr val="000000"/>
          </a:solidFill>
          <a:prstDash val="solid"/>
          <a:miter lim="400000"/>
        </a:ln>
        <a:effectLst/>
      </xdr:spPr>
      <xdr:txBody>
        <a:bodyPr/>
        <a:lstStyle/>
        <a:p>
          <a:pPr/>
        </a:p>
      </xdr:txBody>
    </xdr:sp>
    <xdr:clientData/>
  </xdr:twoCellAnchor>
  <xdr:twoCellAnchor>
    <xdr:from>
      <xdr:col>63</xdr:col>
      <xdr:colOff>84154</xdr:colOff>
      <xdr:row>161</xdr:row>
      <xdr:rowOff>95285</xdr:rowOff>
    </xdr:from>
    <xdr:to>
      <xdr:col>64</xdr:col>
      <xdr:colOff>757254</xdr:colOff>
      <xdr:row>175</xdr:row>
      <xdr:rowOff>6385</xdr:rowOff>
    </xdr:to>
    <xdr:sp>
      <xdr:nvSpPr>
        <xdr:cNvPr id="60" name="Arrow"/>
        <xdr:cNvSpPr/>
      </xdr:nvSpPr>
      <xdr:spPr>
        <a:xfrm rot="13500001">
          <a:off x="47696454" y="27070085"/>
          <a:ext cx="2222501" cy="1435101"/>
        </a:xfrm>
        <a:prstGeom prst="rightArrow">
          <a:avLst>
            <a:gd name="adj1" fmla="val 43363"/>
            <a:gd name="adj2" fmla="val 53097"/>
          </a:avLst>
        </a:prstGeom>
        <a:solidFill>
          <a:srgbClr val="F1F1F1"/>
        </a:solidFill>
        <a:ln w="12700" cap="flat">
          <a:solidFill>
            <a:srgbClr val="000000"/>
          </a:solidFill>
          <a:prstDash val="solid"/>
          <a:miter lim="400000"/>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5.xml.rels><?xml version="1.0" encoding="UTF-8"?>
<Relationships xmlns="http://schemas.openxmlformats.org/package/2006/relationships"><Relationship Id="rId1" Type="http://schemas.openxmlformats.org/officeDocument/2006/relationships/drawing" Target="../drawings/drawing4.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20</v>
      </c>
      <c r="D11" t="s" s="5">
        <v>21</v>
      </c>
    </row>
    <row r="12">
      <c r="B12" s="4"/>
      <c r="C12" t="s" s="4">
        <v>24</v>
      </c>
      <c r="D12" t="s" s="5">
        <v>25</v>
      </c>
    </row>
    <row r="13">
      <c r="B13" s="4"/>
      <c r="C13" t="s" s="4">
        <v>30</v>
      </c>
      <c r="D13" t="s" s="5">
        <v>31</v>
      </c>
    </row>
  </sheetData>
  <mergeCells count="1">
    <mergeCell ref="B3:D3"/>
  </mergeCells>
  <hyperlinks>
    <hyperlink ref="D10" location="'Sheet 1 - Table 1'!R1C1" tooltip="" display="Sheet 1 - Table 1"/>
    <hyperlink ref="D11" location="'Sheet 1 - Table 4'!R1C1" tooltip="" display="Sheet 1 - Table 4"/>
    <hyperlink ref="D12" location="'Sheet 1 - Table 4-1'!R1C1" tooltip="" display="Sheet 1 - Table 4-1"/>
    <hyperlink ref="D13" location="'Sheet 1 - Drawings'!R1C1" tooltip="" display="Sheet 1 - Drawings"/>
  </hyperlinks>
</worksheet>
</file>

<file path=xl/worksheets/sheet2.xml><?xml version="1.0" encoding="utf-8"?>
<worksheet xmlns:r="http://schemas.openxmlformats.org/officeDocument/2006/relationships" xmlns="http://schemas.openxmlformats.org/spreadsheetml/2006/main">
  <dimension ref="A1:BU48"/>
  <sheetViews>
    <sheetView workbookViewId="0" showGridLines="0" defaultGridColor="1"/>
  </sheetViews>
  <sheetFormatPr defaultColWidth="12" defaultRowHeight="17.1" customHeight="1" outlineLevelRow="0" outlineLevelCol="0"/>
  <cols>
    <col min="1" max="53" width="12" style="6" customWidth="1"/>
    <col min="54" max="54" width="16.5" style="6" customWidth="1"/>
    <col min="55" max="73" width="12" style="6" customWidth="1"/>
    <col min="74" max="16384" width="12" style="6" customWidth="1"/>
  </cols>
  <sheetData>
    <row r="1" ht="43.65" customHeight="1">
      <c r="A1" t="s" s="7">
        <v>7</v>
      </c>
      <c r="B1" t="s" s="8">
        <v>8</v>
      </c>
      <c r="C1" t="s" s="8">
        <v>9</v>
      </c>
      <c r="D1" t="s" s="8">
        <v>10</v>
      </c>
      <c r="E1" t="s" s="8">
        <v>11</v>
      </c>
      <c r="F1" t="s" s="8">
        <v>12</v>
      </c>
      <c r="G1" t="s" s="8">
        <v>13</v>
      </c>
      <c r="H1" t="s" s="8">
        <v>14</v>
      </c>
      <c r="I1" t="s" s="9">
        <v>15</v>
      </c>
      <c r="J1" t="s" s="10">
        <v>7</v>
      </c>
      <c r="K1" t="s" s="8">
        <v>8</v>
      </c>
      <c r="L1" t="s" s="8">
        <v>9</v>
      </c>
      <c r="M1" t="s" s="8">
        <v>10</v>
      </c>
      <c r="N1" t="s" s="8">
        <v>11</v>
      </c>
      <c r="O1" t="s" s="8">
        <v>12</v>
      </c>
      <c r="P1" t="s" s="8">
        <v>13</v>
      </c>
      <c r="Q1" t="s" s="8">
        <v>14</v>
      </c>
      <c r="R1" t="s" s="9">
        <v>15</v>
      </c>
      <c r="S1" t="s" s="10">
        <v>7</v>
      </c>
      <c r="T1" t="s" s="8">
        <v>8</v>
      </c>
      <c r="U1" t="s" s="8">
        <v>9</v>
      </c>
      <c r="V1" t="s" s="8">
        <v>10</v>
      </c>
      <c r="W1" t="s" s="8">
        <v>11</v>
      </c>
      <c r="X1" t="s" s="8">
        <v>12</v>
      </c>
      <c r="Y1" t="s" s="8">
        <v>13</v>
      </c>
      <c r="Z1" t="s" s="8">
        <v>14</v>
      </c>
      <c r="AA1" t="s" s="9">
        <v>15</v>
      </c>
      <c r="AB1" t="s" s="10">
        <v>7</v>
      </c>
      <c r="AC1" t="s" s="8">
        <v>8</v>
      </c>
      <c r="AD1" t="s" s="8">
        <v>9</v>
      </c>
      <c r="AE1" t="s" s="8">
        <v>10</v>
      </c>
      <c r="AF1" t="s" s="8">
        <v>11</v>
      </c>
      <c r="AG1" t="s" s="8">
        <v>12</v>
      </c>
      <c r="AH1" t="s" s="8">
        <v>13</v>
      </c>
      <c r="AI1" t="s" s="8">
        <v>14</v>
      </c>
      <c r="AJ1" t="s" s="9">
        <v>15</v>
      </c>
      <c r="AK1" t="s" s="10">
        <v>7</v>
      </c>
      <c r="AL1" t="s" s="8">
        <v>8</v>
      </c>
      <c r="AM1" t="s" s="8">
        <v>9</v>
      </c>
      <c r="AN1" t="s" s="8">
        <v>10</v>
      </c>
      <c r="AO1" t="s" s="8">
        <v>11</v>
      </c>
      <c r="AP1" t="s" s="8">
        <v>12</v>
      </c>
      <c r="AQ1" t="s" s="8">
        <v>13</v>
      </c>
      <c r="AR1" t="s" s="8">
        <v>14</v>
      </c>
      <c r="AS1" t="s" s="9">
        <v>15</v>
      </c>
      <c r="AT1" t="s" s="10">
        <v>7</v>
      </c>
      <c r="AU1" t="s" s="8">
        <v>8</v>
      </c>
      <c r="AV1" t="s" s="8">
        <v>9</v>
      </c>
      <c r="AW1" t="s" s="8">
        <v>10</v>
      </c>
      <c r="AX1" t="s" s="8">
        <v>11</v>
      </c>
      <c r="AY1" t="s" s="8">
        <v>12</v>
      </c>
      <c r="AZ1" t="s" s="8">
        <v>13</v>
      </c>
      <c r="BA1" t="s" s="8">
        <v>14</v>
      </c>
      <c r="BB1" t="s" s="8">
        <v>15</v>
      </c>
      <c r="BC1" t="s" s="11">
        <v>16</v>
      </c>
      <c r="BD1" t="s" s="12">
        <v>7</v>
      </c>
      <c r="BE1" t="s" s="8">
        <v>8</v>
      </c>
      <c r="BF1" t="s" s="8">
        <v>9</v>
      </c>
      <c r="BG1" t="s" s="8">
        <v>10</v>
      </c>
      <c r="BH1" t="s" s="8">
        <v>11</v>
      </c>
      <c r="BI1" t="s" s="8">
        <v>12</v>
      </c>
      <c r="BJ1" t="s" s="8">
        <v>13</v>
      </c>
      <c r="BK1" t="s" s="8">
        <v>14</v>
      </c>
      <c r="BL1" t="s" s="11">
        <v>15</v>
      </c>
      <c r="BM1" t="s" s="13">
        <v>7</v>
      </c>
      <c r="BN1" t="s" s="14">
        <v>8</v>
      </c>
      <c r="BO1" t="s" s="14">
        <v>9</v>
      </c>
      <c r="BP1" t="s" s="14">
        <v>10</v>
      </c>
      <c r="BQ1" t="s" s="14">
        <v>11</v>
      </c>
      <c r="BR1" t="s" s="14">
        <v>12</v>
      </c>
      <c r="BS1" t="s" s="14">
        <v>13</v>
      </c>
      <c r="BT1" t="s" s="14">
        <v>14</v>
      </c>
      <c r="BU1" t="s" s="15">
        <v>15</v>
      </c>
    </row>
    <row r="2" ht="17.65" customHeight="1">
      <c r="A2" s="16">
        <f>E2/F2</f>
        <v>1</v>
      </c>
      <c r="B2" s="17">
        <f>F2/E2</f>
        <v>1</v>
      </c>
      <c r="C2" s="18">
        <v>1</v>
      </c>
      <c r="D2" s="19">
        <v>3</v>
      </c>
      <c r="E2" s="20">
        <f>COMBIN(D2,2)</f>
        <v>3</v>
      </c>
      <c r="F2" s="20">
        <f>C2*D2+IF(C2&lt;2,,COMBIN(D2,2))</f>
        <v>3</v>
      </c>
      <c r="G2" s="21">
        <f>E2/(E2+F2)</f>
        <v>0.5</v>
      </c>
      <c r="H2" s="21">
        <f>F2/(E2+F2)</f>
        <v>0.5</v>
      </c>
      <c r="I2" s="22">
        <f>ABS((G2-H2))</f>
        <v>0</v>
      </c>
      <c r="J2" s="23">
        <f>N2/O2</f>
        <v>0.5</v>
      </c>
      <c r="K2" s="24">
        <f>O2/N2</f>
        <v>2</v>
      </c>
      <c r="L2" s="19">
        <v>1</v>
      </c>
      <c r="M2" s="19">
        <v>2</v>
      </c>
      <c r="N2" s="20">
        <f>COMBIN(M2,2)</f>
        <v>1</v>
      </c>
      <c r="O2" s="20">
        <f>L2*M2+IF(L2&lt;2,,COMBIN(M2,2))</f>
        <v>2</v>
      </c>
      <c r="P2" s="21">
        <f>N2/(N2+O2)</f>
        <v>0.333333333333333</v>
      </c>
      <c r="Q2" s="21">
        <f>O2/(N2+O2)</f>
        <v>0.666666666666667</v>
      </c>
      <c r="R2" s="22">
        <f>ABS((P2-Q2))</f>
        <v>0.333333333333334</v>
      </c>
      <c r="S2" s="23">
        <f>W2/X2</f>
        <v>2</v>
      </c>
      <c r="T2" s="24">
        <f>X2/W2</f>
        <v>0.5</v>
      </c>
      <c r="U2" s="19">
        <v>1</v>
      </c>
      <c r="V2" s="19">
        <v>5</v>
      </c>
      <c r="W2" s="20">
        <f>COMBIN(V2,2)</f>
        <v>10</v>
      </c>
      <c r="X2" s="20">
        <f>U2*V2+IF(U2&lt;2,,COMBIN(V2,2))</f>
        <v>5</v>
      </c>
      <c r="Y2" s="21">
        <f>W2/(W2+X2)</f>
        <v>0.666666666666667</v>
      </c>
      <c r="Z2" s="21">
        <f>X2/(W2+X2)</f>
        <v>0.333333333333333</v>
      </c>
      <c r="AA2" s="22">
        <f>ABS((Y2-Z2))</f>
        <v>0.333333333333334</v>
      </c>
      <c r="AB2" s="23">
        <f>AF2/AG2</f>
        <v>3</v>
      </c>
      <c r="AC2" s="24">
        <f>AG2/AF2</f>
        <v>0.333333333333333</v>
      </c>
      <c r="AD2" s="19">
        <v>1</v>
      </c>
      <c r="AE2" s="19">
        <v>7</v>
      </c>
      <c r="AF2" s="20">
        <f>COMBIN(AE2,2)</f>
        <v>21</v>
      </c>
      <c r="AG2" s="20">
        <f>AD2*AE2+IF(AD2&lt;2,,COMBIN(AE2,2))</f>
        <v>7</v>
      </c>
      <c r="AH2" s="21">
        <f>AF2/(AF2+AG2)</f>
        <v>0.75</v>
      </c>
      <c r="AI2" s="21">
        <f>AG2/(AF2+AG2)</f>
        <v>0.25</v>
      </c>
      <c r="AJ2" s="22">
        <f>ABS((AH2-AI2))</f>
        <v>0.5</v>
      </c>
      <c r="AK2" s="23">
        <f>AO2/AP2</f>
        <v>6</v>
      </c>
      <c r="AL2" s="24">
        <f>AP2/AO2</f>
        <v>0.166666666666667</v>
      </c>
      <c r="AM2" s="19">
        <v>1</v>
      </c>
      <c r="AN2" s="19">
        <v>13</v>
      </c>
      <c r="AO2" s="20">
        <f>COMBIN(AN2,2)</f>
        <v>78</v>
      </c>
      <c r="AP2" s="20">
        <f>AM2*AN2+IF(AM2&lt;2,,COMBIN(AN2,2))</f>
        <v>13</v>
      </c>
      <c r="AQ2" s="21">
        <f>AO2/(AO2+AP2)</f>
        <v>0.857142857142857</v>
      </c>
      <c r="AR2" s="21">
        <f>AP2/(AO2+AP2)</f>
        <v>0.142857142857143</v>
      </c>
      <c r="AS2" s="22">
        <f>ABS((AQ2-AR2))</f>
        <v>0.714285714285714</v>
      </c>
      <c r="AT2" s="23">
        <f>AX2/AY2</f>
        <v>4999.5</v>
      </c>
      <c r="AU2" s="24">
        <f>AY2/AX2</f>
        <v>0.0002000200020002</v>
      </c>
      <c r="AV2" s="19">
        <v>1</v>
      </c>
      <c r="AW2" s="19">
        <v>10000</v>
      </c>
      <c r="AX2" s="20">
        <f>COMBIN(AW2,2)</f>
        <v>49995000</v>
      </c>
      <c r="AY2" s="20">
        <f>AV2*AW2+IF(AV2&lt;2,,COMBIN(AW2,2))</f>
        <v>10000</v>
      </c>
      <c r="AZ2" s="21">
        <f>AX2/(AX2+AY2)</f>
        <v>0.9998000199979999</v>
      </c>
      <c r="BA2" s="21">
        <f>AY2/(AX2+AY2)</f>
        <v>0.0001999800019998</v>
      </c>
      <c r="BB2" s="21">
        <f>ABS((AZ2-BA2))</f>
        <v>0.999600039996</v>
      </c>
      <c r="BC2" s="25">
        <v>10000</v>
      </c>
      <c r="BD2" t="s" s="26">
        <v>17</v>
      </c>
      <c r="BE2" t="s" s="27">
        <v>17</v>
      </c>
      <c r="BF2" s="19">
        <v>1</v>
      </c>
      <c r="BG2" s="19">
        <v>1</v>
      </c>
      <c r="BH2" t="s" s="27">
        <v>17</v>
      </c>
      <c r="BI2" t="s" s="27">
        <v>17</v>
      </c>
      <c r="BJ2" t="s" s="27">
        <v>17</v>
      </c>
      <c r="BK2" t="s" s="27">
        <v>17</v>
      </c>
      <c r="BL2" t="s" s="28">
        <v>17</v>
      </c>
      <c r="BM2" s="29">
        <f>BQ2/BR2</f>
        <v>3</v>
      </c>
      <c r="BN2" s="24">
        <f>BR2/BQ2</f>
        <v>0.333333333333333</v>
      </c>
      <c r="BO2" s="19">
        <v>1</v>
      </c>
      <c r="BP2" s="19">
        <v>7</v>
      </c>
      <c r="BQ2" s="20">
        <f>COMBIN(BP2,2)</f>
        <v>21</v>
      </c>
      <c r="BR2" s="20">
        <f>BO2*BP2+IF(BO2&lt;2,,COMBIN(BP2,2))</f>
        <v>7</v>
      </c>
      <c r="BS2" s="21">
        <f>BQ2/(BQ2+BR2)</f>
        <v>0.75</v>
      </c>
      <c r="BT2" s="21">
        <f>BR2/(BQ2+BR2)</f>
        <v>0.25</v>
      </c>
      <c r="BU2" s="30">
        <f>ABS((BS2-BT2))</f>
        <v>0.5</v>
      </c>
    </row>
    <row r="3" ht="17.65" customHeight="1">
      <c r="A3" s="31">
        <f>E3/F3</f>
        <v>1.15384615384615</v>
      </c>
      <c r="B3" s="32">
        <f>F3/E3</f>
        <v>0.866666666666667</v>
      </c>
      <c r="C3" s="20">
        <f>C2*2</f>
        <v>2</v>
      </c>
      <c r="D3" s="20">
        <f>D2*2</f>
        <v>6</v>
      </c>
      <c r="E3" s="20">
        <f>COMBIN(D3,2)</f>
        <v>15</v>
      </c>
      <c r="F3" s="20">
        <f>C3*D3+IF(C3&lt;2,,COMBIN(C3,2))</f>
        <v>13</v>
      </c>
      <c r="G3" s="21">
        <f>E3/(E3+F3)</f>
        <v>0.535714285714286</v>
      </c>
      <c r="H3" s="21">
        <f>F3/(E3+F3)</f>
        <v>0.464285714285714</v>
      </c>
      <c r="I3" s="22">
        <f>ABS((G3-H3))</f>
        <v>0.07142857142857199</v>
      </c>
      <c r="J3" s="23">
        <f>N3/O3</f>
        <v>0.666666666666667</v>
      </c>
      <c r="K3" s="24">
        <f>O3/N3</f>
        <v>1.5</v>
      </c>
      <c r="L3" s="20">
        <f>L2+1</f>
        <v>2</v>
      </c>
      <c r="M3" s="20">
        <f>M2+2</f>
        <v>4</v>
      </c>
      <c r="N3" s="20">
        <f>COMBIN(M3,2)</f>
        <v>6</v>
      </c>
      <c r="O3" s="20">
        <f>L3*M3+IF(L3&lt;2,,COMBIN(L3,2))</f>
        <v>9</v>
      </c>
      <c r="P3" s="21">
        <f>N3/(N3+O3)</f>
        <v>0.4</v>
      </c>
      <c r="Q3" s="21">
        <f>O3/(N3+O3)</f>
        <v>0.6</v>
      </c>
      <c r="R3" s="22">
        <f>ABS((P3-Q3))</f>
        <v>0.2</v>
      </c>
      <c r="S3" s="23">
        <f>W3/X3</f>
        <v>2.14285714285714</v>
      </c>
      <c r="T3" s="24">
        <f>X3/W3</f>
        <v>0.466666666666667</v>
      </c>
      <c r="U3" s="20">
        <f>U2+1</f>
        <v>2</v>
      </c>
      <c r="V3" s="20">
        <f>V2+5</f>
        <v>10</v>
      </c>
      <c r="W3" s="20">
        <f>COMBIN(V3,2)</f>
        <v>45</v>
      </c>
      <c r="X3" s="20">
        <f>U3*V3+IF(U3&lt;2,,COMBIN(U3,2))</f>
        <v>21</v>
      </c>
      <c r="Y3" s="21">
        <f>W3/(W3+X3)</f>
        <v>0.681818181818182</v>
      </c>
      <c r="Z3" s="21">
        <f>X3/(W3+X3)</f>
        <v>0.318181818181818</v>
      </c>
      <c r="AA3" s="22">
        <f>ABS((Y3-Z3))</f>
        <v>0.363636363636364</v>
      </c>
      <c r="AB3" s="23">
        <f>AF3/AG3</f>
        <v>3.13793103448276</v>
      </c>
      <c r="AC3" s="24">
        <f>AG3/AF3</f>
        <v>0.318681318681319</v>
      </c>
      <c r="AD3" s="20">
        <f>AD2+1</f>
        <v>2</v>
      </c>
      <c r="AE3" s="20">
        <f>AE2+7</f>
        <v>14</v>
      </c>
      <c r="AF3" s="20">
        <f>COMBIN(AE3,2)</f>
        <v>91</v>
      </c>
      <c r="AG3" s="20">
        <f>AD3*AE3+IF(AD3&lt;2,,COMBIN(AD3,2))</f>
        <v>29</v>
      </c>
      <c r="AH3" s="21">
        <f>AF3/(AF3+AG3)</f>
        <v>0.758333333333333</v>
      </c>
      <c r="AI3" s="21">
        <f>AG3/(AF3+AG3)</f>
        <v>0.241666666666667</v>
      </c>
      <c r="AJ3" s="22">
        <f>ABS((AH3-AI3))</f>
        <v>0.5166666666666661</v>
      </c>
      <c r="AK3" s="23">
        <f>AO3/AP3</f>
        <v>6.13207547169811</v>
      </c>
      <c r="AL3" s="24">
        <f>AP3/AO3</f>
        <v>0.163076923076923</v>
      </c>
      <c r="AM3" s="20">
        <f>AM2+1</f>
        <v>2</v>
      </c>
      <c r="AN3" s="20">
        <f>AN2+13</f>
        <v>26</v>
      </c>
      <c r="AO3" s="20">
        <f>COMBIN(AN3,2)</f>
        <v>325</v>
      </c>
      <c r="AP3" s="20">
        <f>AM3*AN3+IF(AM3&lt;2,,COMBIN(AM3,2))</f>
        <v>53</v>
      </c>
      <c r="AQ3" s="21">
        <f>AO3/(AO3+AP3)</f>
        <v>0.85978835978836</v>
      </c>
      <c r="AR3" s="21">
        <f>AP3/(AO3+AP3)</f>
        <v>0.14021164021164</v>
      </c>
      <c r="AS3" s="22">
        <f>ABS((AQ3-AR3))</f>
        <v>0.71957671957672</v>
      </c>
      <c r="AT3" s="23">
        <f>AX3/AY3</f>
        <v>4999.625009374770</v>
      </c>
      <c r="AU3" s="24">
        <f>AY3/AX3</f>
        <v>0.000200015000750038</v>
      </c>
      <c r="AV3" s="20">
        <f>AV2+1</f>
        <v>2</v>
      </c>
      <c r="AW3" s="20">
        <f>AW2+BC2</f>
        <v>20000</v>
      </c>
      <c r="AX3" s="20">
        <f>COMBIN(AW3,2)</f>
        <v>199990000</v>
      </c>
      <c r="AY3" s="20">
        <f>AV3*AW3+IF(AV3&lt;2,,COMBIN(AV3,2))</f>
        <v>40001</v>
      </c>
      <c r="AZ3" s="21">
        <f>AX3/(AX3+AY3)</f>
        <v>0.99980002499725</v>
      </c>
      <c r="BA3" s="21">
        <f>AY3/(AX3+AY3)</f>
        <v>0.000199975002749713</v>
      </c>
      <c r="BB3" s="21">
        <f>ABS((AZ3-BA3))</f>
        <v>0.9996000499945</v>
      </c>
      <c r="BC3" s="25">
        <v>10000</v>
      </c>
      <c r="BD3" s="29">
        <f>BH3/BI3</f>
        <v>0.2</v>
      </c>
      <c r="BE3" s="24">
        <f>BI3/BH3</f>
        <v>5</v>
      </c>
      <c r="BF3" s="20">
        <f>BF2+1</f>
        <v>2</v>
      </c>
      <c r="BG3" s="20">
        <f>BG2+1</f>
        <v>2</v>
      </c>
      <c r="BH3" s="20">
        <f>COMBIN(BG3,2)</f>
        <v>1</v>
      </c>
      <c r="BI3" s="20">
        <f>BF3*BG3+IF(BF3&lt;2,,COMBIN(BF3,2))</f>
        <v>5</v>
      </c>
      <c r="BJ3" s="21">
        <f>BH3/(BH3+BI3)</f>
        <v>0.166666666666667</v>
      </c>
      <c r="BK3" s="21">
        <f>BI3/(BH3+BI3)</f>
        <v>0.833333333333333</v>
      </c>
      <c r="BL3" s="33">
        <f>ABS((BJ3-BK3))</f>
        <v>0.666666666666666</v>
      </c>
      <c r="BM3" s="29">
        <f>BQ3/BR3</f>
        <v>3.13793103448276</v>
      </c>
      <c r="BN3" s="24">
        <f>BR3/BQ3</f>
        <v>0.318681318681319</v>
      </c>
      <c r="BO3" s="20">
        <f>BO2+1</f>
        <v>2</v>
      </c>
      <c r="BP3" s="20">
        <f>BP2+7</f>
        <v>14</v>
      </c>
      <c r="BQ3" s="20">
        <f>COMBIN(BP3,2)</f>
        <v>91</v>
      </c>
      <c r="BR3" s="20">
        <f>BO3*BP3+IF(BO3&lt;2,,COMBIN(BO3,2))</f>
        <v>29</v>
      </c>
      <c r="BS3" s="21">
        <f>BQ3/(BQ3+BR3)</f>
        <v>0.758333333333333</v>
      </c>
      <c r="BT3" s="21">
        <f>BR3/(BQ3+BR3)</f>
        <v>0.241666666666667</v>
      </c>
      <c r="BU3" s="30">
        <f>ABS((BS3-BT3))</f>
        <v>0.5166666666666661</v>
      </c>
    </row>
    <row r="4" ht="17.65" customHeight="1">
      <c r="A4" s="31">
        <f>E4/F4</f>
        <v>1.2</v>
      </c>
      <c r="B4" s="32">
        <f>F4/E4</f>
        <v>0.833333333333333</v>
      </c>
      <c r="C4" s="20">
        <f>C3+1</f>
        <v>3</v>
      </c>
      <c r="D4" s="20">
        <f>D3+3</f>
        <v>9</v>
      </c>
      <c r="E4" s="20">
        <f>COMBIN(D4,2)</f>
        <v>36</v>
      </c>
      <c r="F4" s="20">
        <f>C4*D4+IF(C4&lt;2,,COMBIN(C4,2))</f>
        <v>30</v>
      </c>
      <c r="G4" s="21">
        <f>E4/(E4+F4)</f>
        <v>0.545454545454545</v>
      </c>
      <c r="H4" s="21">
        <f>F4/(E4+F4)</f>
        <v>0.454545454545455</v>
      </c>
      <c r="I4" s="22">
        <f>ABS((G4-H4))</f>
        <v>0.09090909090909</v>
      </c>
      <c r="J4" s="23">
        <f>N4/O4</f>
        <v>0.714285714285714</v>
      </c>
      <c r="K4" s="24">
        <f>O4/N4</f>
        <v>1.4</v>
      </c>
      <c r="L4" s="20">
        <f>L3+1</f>
        <v>3</v>
      </c>
      <c r="M4" s="20">
        <f>M3+2</f>
        <v>6</v>
      </c>
      <c r="N4" s="20">
        <f>COMBIN(M4,2)</f>
        <v>15</v>
      </c>
      <c r="O4" s="20">
        <f>L4*M4+IF(L4&lt;2,,COMBIN(L4,2))</f>
        <v>21</v>
      </c>
      <c r="P4" s="21">
        <f>N4/(N4+O4)</f>
        <v>0.416666666666667</v>
      </c>
      <c r="Q4" s="21">
        <f>O4/(N4+O4)</f>
        <v>0.583333333333333</v>
      </c>
      <c r="R4" s="22">
        <f>ABS((P4-Q4))</f>
        <v>0.166666666666666</v>
      </c>
      <c r="S4" s="23">
        <f>W4/X4</f>
        <v>2.1875</v>
      </c>
      <c r="T4" s="24">
        <f>X4/W4</f>
        <v>0.457142857142857</v>
      </c>
      <c r="U4" s="20">
        <f>U3+1</f>
        <v>3</v>
      </c>
      <c r="V4" s="20">
        <f>V3+5</f>
        <v>15</v>
      </c>
      <c r="W4" s="20">
        <f>COMBIN(V4,2)</f>
        <v>105</v>
      </c>
      <c r="X4" s="20">
        <f>U4*V4+IF(U4&lt;2,,COMBIN(U4,2))</f>
        <v>48</v>
      </c>
      <c r="Y4" s="21">
        <f>W4/(W4+X4)</f>
        <v>0.686274509803922</v>
      </c>
      <c r="Z4" s="21">
        <f>X4/(W4+X4)</f>
        <v>0.313725490196078</v>
      </c>
      <c r="AA4" s="22">
        <f>ABS((Y4-Z4))</f>
        <v>0.372549019607844</v>
      </c>
      <c r="AB4" s="23">
        <f>AF4/AG4</f>
        <v>3.18181818181818</v>
      </c>
      <c r="AC4" s="24">
        <f>AG4/AF4</f>
        <v>0.314285714285714</v>
      </c>
      <c r="AD4" s="20">
        <f>AD3+1</f>
        <v>3</v>
      </c>
      <c r="AE4" s="20">
        <f>AE3+7</f>
        <v>21</v>
      </c>
      <c r="AF4" s="20">
        <f>COMBIN(AE4,2)</f>
        <v>210</v>
      </c>
      <c r="AG4" s="20">
        <f>AD4*AE4+IF(AD4&lt;2,,COMBIN(AD4,2))</f>
        <v>66</v>
      </c>
      <c r="AH4" s="21">
        <f>AF4/(AF4+AG4)</f>
        <v>0.760869565217391</v>
      </c>
      <c r="AI4" s="21">
        <f>AG4/(AF4+AG4)</f>
        <v>0.239130434782609</v>
      </c>
      <c r="AJ4" s="22">
        <f>ABS((AH4-AI4))</f>
        <v>0.521739130434782</v>
      </c>
      <c r="AK4" s="23">
        <f>AO4/AP4</f>
        <v>6.175</v>
      </c>
      <c r="AL4" s="24">
        <f>AP4/AO4</f>
        <v>0.161943319838057</v>
      </c>
      <c r="AM4" s="20">
        <f>AM3+1</f>
        <v>3</v>
      </c>
      <c r="AN4" s="20">
        <f>AN3+13</f>
        <v>39</v>
      </c>
      <c r="AO4" s="20">
        <f>COMBIN(AN4,2)</f>
        <v>741</v>
      </c>
      <c r="AP4" s="20">
        <f>AM4*AN4+IF(AM4&lt;2,,COMBIN(AM4,2))</f>
        <v>120</v>
      </c>
      <c r="AQ4" s="21">
        <f>AO4/(AO4+AP4)</f>
        <v>0.860627177700348</v>
      </c>
      <c r="AR4" s="21">
        <f>AP4/(AO4+AP4)</f>
        <v>0.139372822299652</v>
      </c>
      <c r="AS4" s="22">
        <f>ABS((AQ4-AR4))</f>
        <v>0.721254355400696</v>
      </c>
      <c r="AT4" s="23">
        <f>AX4/AY4</f>
        <v>4999.666677777410</v>
      </c>
      <c r="AU4" s="24">
        <f>AY4/AX4</f>
        <v>0.000200013333777793</v>
      </c>
      <c r="AV4" s="20">
        <f>AV3+1</f>
        <v>3</v>
      </c>
      <c r="AW4" s="20">
        <f>AW3+BC2</f>
        <v>30000</v>
      </c>
      <c r="AX4" s="20">
        <f>COMBIN(AW4,2)</f>
        <v>449985000</v>
      </c>
      <c r="AY4" s="20">
        <f>AV4*AW4+IF(AV4&lt;2,,COMBIN(AV4,2))</f>
        <v>90003</v>
      </c>
      <c r="AZ4" s="21">
        <f>AX4/(AX4+AY4)</f>
        <v>0.9998000266635561</v>
      </c>
      <c r="BA4" s="21">
        <f>AY4/(AX4+AY4)</f>
        <v>0.000199973336444104</v>
      </c>
      <c r="BB4" s="21">
        <f>ABS((AZ4-BA4))</f>
        <v>0.999600053327112</v>
      </c>
      <c r="BC4" s="25">
        <v>10000</v>
      </c>
      <c r="BD4" s="29">
        <f>BH4/BI4</f>
        <v>0.25</v>
      </c>
      <c r="BE4" s="24">
        <f>BI4/BH4</f>
        <v>4</v>
      </c>
      <c r="BF4" s="20">
        <f>BF3+1</f>
        <v>3</v>
      </c>
      <c r="BG4" s="20">
        <f>BG3+1</f>
        <v>3</v>
      </c>
      <c r="BH4" s="20">
        <f>COMBIN(BG4,2)</f>
        <v>3</v>
      </c>
      <c r="BI4" s="20">
        <f>BF4*BG4+IF(BF4&lt;2,,COMBIN(BF4,2))</f>
        <v>12</v>
      </c>
      <c r="BJ4" s="21">
        <f>BH4/(BH4+BI4)</f>
        <v>0.2</v>
      </c>
      <c r="BK4" s="21">
        <f>BI4/(BH4+BI4)</f>
        <v>0.8</v>
      </c>
      <c r="BL4" s="33">
        <f>ABS((BJ4-BK4))</f>
        <v>0.6</v>
      </c>
      <c r="BM4" s="29">
        <f>BQ4/BR4</f>
        <v>3.18181818181818</v>
      </c>
      <c r="BN4" s="24">
        <f>BR4/BQ4</f>
        <v>0.314285714285714</v>
      </c>
      <c r="BO4" s="20">
        <f>BO3+1</f>
        <v>3</v>
      </c>
      <c r="BP4" s="20">
        <f>BP3+7</f>
        <v>21</v>
      </c>
      <c r="BQ4" s="20">
        <f>COMBIN(BP4,2)</f>
        <v>210</v>
      </c>
      <c r="BR4" s="20">
        <f>BO4*BP4+IF(BO4&lt;2,,COMBIN(BO4,2))</f>
        <v>66</v>
      </c>
      <c r="BS4" s="21">
        <f>BQ4/(BQ4+BR4)</f>
        <v>0.760869565217391</v>
      </c>
      <c r="BT4" s="21">
        <f>BR4/(BQ4+BR4)</f>
        <v>0.239130434782609</v>
      </c>
      <c r="BU4" s="30">
        <f>ABS((BS4-BT4))</f>
        <v>0.521739130434782</v>
      </c>
    </row>
    <row r="5" ht="17.65" customHeight="1">
      <c r="A5" s="31">
        <f>E5/F5</f>
        <v>1.22222222222222</v>
      </c>
      <c r="B5" s="32">
        <f>F5/E5</f>
        <v>0.818181818181818</v>
      </c>
      <c r="C5" s="20">
        <f>C4+1</f>
        <v>4</v>
      </c>
      <c r="D5" s="20">
        <f>D4+3</f>
        <v>12</v>
      </c>
      <c r="E5" s="20">
        <f>COMBIN(D5,2)</f>
        <v>66</v>
      </c>
      <c r="F5" s="20">
        <f>C5*D5+IF(C5&lt;2,,COMBIN(C5,2))</f>
        <v>54</v>
      </c>
      <c r="G5" s="21">
        <f>E5/(E5+F5)</f>
        <v>0.55</v>
      </c>
      <c r="H5" s="21">
        <f>F5/(E5+F5)</f>
        <v>0.45</v>
      </c>
      <c r="I5" s="22">
        <f>ABS((G5-H5))</f>
        <v>0.1</v>
      </c>
      <c r="J5" s="23">
        <f>N5/O5</f>
        <v>0.736842105263158</v>
      </c>
      <c r="K5" s="24">
        <f>O5/N5</f>
        <v>1.35714285714286</v>
      </c>
      <c r="L5" s="20">
        <f>L4+1</f>
        <v>4</v>
      </c>
      <c r="M5" s="20">
        <f>M4+2</f>
        <v>8</v>
      </c>
      <c r="N5" s="20">
        <f>COMBIN(M5,2)</f>
        <v>28</v>
      </c>
      <c r="O5" s="20">
        <f>L5*M5+IF(L5&lt;2,,COMBIN(L5,2))</f>
        <v>38</v>
      </c>
      <c r="P5" s="21">
        <f>N5/(N5+O5)</f>
        <v>0.424242424242424</v>
      </c>
      <c r="Q5" s="21">
        <f>O5/(N5+O5)</f>
        <v>0.575757575757576</v>
      </c>
      <c r="R5" s="22">
        <f>ABS((P5-Q5))</f>
        <v>0.151515151515152</v>
      </c>
      <c r="S5" s="23">
        <f>W5/X5</f>
        <v>2.2093023255814</v>
      </c>
      <c r="T5" s="24">
        <f>X5/W5</f>
        <v>0.452631578947368</v>
      </c>
      <c r="U5" s="20">
        <f>U4+1</f>
        <v>4</v>
      </c>
      <c r="V5" s="20">
        <f>V4+5</f>
        <v>20</v>
      </c>
      <c r="W5" s="20">
        <f>COMBIN(V5,2)</f>
        <v>190</v>
      </c>
      <c r="X5" s="20">
        <f>U5*V5+IF(U5&lt;2,,COMBIN(U5,2))</f>
        <v>86</v>
      </c>
      <c r="Y5" s="21">
        <f>W5/(W5+X5)</f>
        <v>0.688405797101449</v>
      </c>
      <c r="Z5" s="21">
        <f>X5/(W5+X5)</f>
        <v>0.311594202898551</v>
      </c>
      <c r="AA5" s="22">
        <f>ABS((Y5-Z5))</f>
        <v>0.376811594202898</v>
      </c>
      <c r="AB5" s="23">
        <f>AF5/AG5</f>
        <v>3.20338983050847</v>
      </c>
      <c r="AC5" s="24">
        <f>AG5/AF5</f>
        <v>0.312169312169312</v>
      </c>
      <c r="AD5" s="20">
        <f>AD4+1</f>
        <v>4</v>
      </c>
      <c r="AE5" s="20">
        <f>AE4+7</f>
        <v>28</v>
      </c>
      <c r="AF5" s="20">
        <f>COMBIN(AE5,2)</f>
        <v>378</v>
      </c>
      <c r="AG5" s="20">
        <f>AD5*AE5+IF(AD5&lt;2,,COMBIN(AD5,2))</f>
        <v>118</v>
      </c>
      <c r="AH5" s="21">
        <f>AF5/(AF5+AG5)</f>
        <v>0.762096774193548</v>
      </c>
      <c r="AI5" s="21">
        <f>AG5/(AF5+AG5)</f>
        <v>0.237903225806452</v>
      </c>
      <c r="AJ5" s="22">
        <f>ABS((AH5-AI5))</f>
        <v>0.524193548387096</v>
      </c>
      <c r="AK5" s="23">
        <f>AO5/AP5</f>
        <v>6.19626168224299</v>
      </c>
      <c r="AL5" s="24">
        <f>AP5/AO5</f>
        <v>0.161387631975867</v>
      </c>
      <c r="AM5" s="20">
        <f>AM4+1</f>
        <v>4</v>
      </c>
      <c r="AN5" s="20">
        <f>AN4+13</f>
        <v>52</v>
      </c>
      <c r="AO5" s="20">
        <f>COMBIN(AN5,2)</f>
        <v>1326</v>
      </c>
      <c r="AP5" s="20">
        <f>AM5*AN5+IF(AM5&lt;2,,COMBIN(AM5,2))</f>
        <v>214</v>
      </c>
      <c r="AQ5" s="21">
        <f>AO5/(AO5+AP5)</f>
        <v>0.861038961038961</v>
      </c>
      <c r="AR5" s="21">
        <f>AP5/(AO5+AP5)</f>
        <v>0.138961038961039</v>
      </c>
      <c r="AS5" s="22">
        <f>ABS((AQ5-AR5))</f>
        <v>0.722077922077922</v>
      </c>
      <c r="AT5" s="23">
        <f>AX5/AY5</f>
        <v>4999.687511718310</v>
      </c>
      <c r="AU5" s="24">
        <f>AY5/AX5</f>
        <v>0.000200012500312508</v>
      </c>
      <c r="AV5" s="20">
        <f>AV4+1</f>
        <v>4</v>
      </c>
      <c r="AW5" s="20">
        <f>AW4+BC3</f>
        <v>40000</v>
      </c>
      <c r="AX5" s="20">
        <f>COMBIN(AW5,2)</f>
        <v>799980000</v>
      </c>
      <c r="AY5" s="20">
        <f>AV5*AW5+IF(AV5&lt;2,,COMBIN(AV5,2))</f>
        <v>160006</v>
      </c>
      <c r="AZ5" s="21">
        <f>AX5/(AX5+AY5)</f>
        <v>0.9998000274966879</v>
      </c>
      <c r="BA5" s="21">
        <f>AY5/(AX5+AY5)</f>
        <v>0.000199972503312127</v>
      </c>
      <c r="BB5" s="21">
        <f>ABS((AZ5-BA5))</f>
        <v>0.999600054993376</v>
      </c>
      <c r="BC5" s="25">
        <v>10000</v>
      </c>
      <c r="BD5" s="29">
        <f>BH5/BI5</f>
        <v>0.272727272727273</v>
      </c>
      <c r="BE5" s="24">
        <f>BI5/BH5</f>
        <v>3.66666666666667</v>
      </c>
      <c r="BF5" s="20">
        <f>BF4+1</f>
        <v>4</v>
      </c>
      <c r="BG5" s="20">
        <f>BG4+1</f>
        <v>4</v>
      </c>
      <c r="BH5" s="20">
        <f>COMBIN(BG5,2)</f>
        <v>6</v>
      </c>
      <c r="BI5" s="20">
        <f>BF5*BG5+IF(BF5&lt;2,,COMBIN(BF5,2))</f>
        <v>22</v>
      </c>
      <c r="BJ5" s="21">
        <f>BH5/(BH5+BI5)</f>
        <v>0.214285714285714</v>
      </c>
      <c r="BK5" s="21">
        <f>BI5/(BH5+BI5)</f>
        <v>0.785714285714286</v>
      </c>
      <c r="BL5" s="33">
        <f>ABS((BJ5-BK5))</f>
        <v>0.571428571428572</v>
      </c>
      <c r="BM5" s="29">
        <f>BQ5/BR5</f>
        <v>3.20338983050847</v>
      </c>
      <c r="BN5" s="24">
        <f>BR5/BQ5</f>
        <v>0.312169312169312</v>
      </c>
      <c r="BO5" s="20">
        <f>BO4+1</f>
        <v>4</v>
      </c>
      <c r="BP5" s="20">
        <f>BP4+7</f>
        <v>28</v>
      </c>
      <c r="BQ5" s="20">
        <f>COMBIN(BP5,2)</f>
        <v>378</v>
      </c>
      <c r="BR5" s="20">
        <f>BO5*BP5+IF(BO5&lt;2,,COMBIN(BO5,2))</f>
        <v>118</v>
      </c>
      <c r="BS5" s="21">
        <f>BQ5/(BQ5+BR5)</f>
        <v>0.762096774193548</v>
      </c>
      <c r="BT5" s="21">
        <f>BR5/(BQ5+BR5)</f>
        <v>0.237903225806452</v>
      </c>
      <c r="BU5" s="30">
        <f>ABS((BS5-BT5))</f>
        <v>0.524193548387096</v>
      </c>
    </row>
    <row r="6" ht="17.65" customHeight="1">
      <c r="A6" s="31">
        <f>E6/F6</f>
        <v>1.23529411764706</v>
      </c>
      <c r="B6" s="32">
        <f>F6/E6</f>
        <v>0.80952380952381</v>
      </c>
      <c r="C6" s="20">
        <f>C5+1</f>
        <v>5</v>
      </c>
      <c r="D6" s="20">
        <f>D5+3</f>
        <v>15</v>
      </c>
      <c r="E6" s="20">
        <f>COMBIN(D6,2)</f>
        <v>105</v>
      </c>
      <c r="F6" s="20">
        <f>C6*D6+IF(C6&lt;2,,COMBIN(C6,2))</f>
        <v>85</v>
      </c>
      <c r="G6" s="21">
        <f>E6/(E6+F6)</f>
        <v>0.552631578947368</v>
      </c>
      <c r="H6" s="21">
        <f>F6/(E6+F6)</f>
        <v>0.447368421052632</v>
      </c>
      <c r="I6" s="22">
        <f>ABS((G6-H6))</f>
        <v>0.105263157894736</v>
      </c>
      <c r="J6" s="23">
        <f>N6/O6</f>
        <v>0.75</v>
      </c>
      <c r="K6" s="24">
        <f>O6/N6</f>
        <v>1.33333333333333</v>
      </c>
      <c r="L6" s="20">
        <f>L5+1</f>
        <v>5</v>
      </c>
      <c r="M6" s="20">
        <f>M5+2</f>
        <v>10</v>
      </c>
      <c r="N6" s="20">
        <f>COMBIN(M6,2)</f>
        <v>45</v>
      </c>
      <c r="O6" s="20">
        <f>L6*M6+IF(L6&lt;2,,COMBIN(L6,2))</f>
        <v>60</v>
      </c>
      <c r="P6" s="21">
        <f>N6/(N6+O6)</f>
        <v>0.428571428571429</v>
      </c>
      <c r="Q6" s="21">
        <f>O6/(N6+O6)</f>
        <v>0.571428571428571</v>
      </c>
      <c r="R6" s="22">
        <f>ABS((P6-Q6))</f>
        <v>0.142857142857142</v>
      </c>
      <c r="S6" s="23">
        <f>W6/X6</f>
        <v>2.22222222222222</v>
      </c>
      <c r="T6" s="24">
        <f>X6/W6</f>
        <v>0.45</v>
      </c>
      <c r="U6" s="20">
        <f>U5+1</f>
        <v>5</v>
      </c>
      <c r="V6" s="20">
        <f>V5+5</f>
        <v>25</v>
      </c>
      <c r="W6" s="20">
        <f>COMBIN(V6,2)</f>
        <v>300</v>
      </c>
      <c r="X6" s="20">
        <f>U6*V6+IF(U6&lt;2,,COMBIN(U6,2))</f>
        <v>135</v>
      </c>
      <c r="Y6" s="21">
        <f>W6/(W6+X6)</f>
        <v>0.689655172413793</v>
      </c>
      <c r="Z6" s="21">
        <f>X6/(W6+X6)</f>
        <v>0.310344827586207</v>
      </c>
      <c r="AA6" s="22">
        <f>ABS((Y6-Z6))</f>
        <v>0.379310344827586</v>
      </c>
      <c r="AB6" s="23">
        <f>AF6/AG6</f>
        <v>3.21621621621622</v>
      </c>
      <c r="AC6" s="24">
        <f>AG6/AF6</f>
        <v>0.310924369747899</v>
      </c>
      <c r="AD6" s="20">
        <f>AD5+1</f>
        <v>5</v>
      </c>
      <c r="AE6" s="20">
        <f>AE5+7</f>
        <v>35</v>
      </c>
      <c r="AF6" s="20">
        <f>COMBIN(AE6,2)</f>
        <v>595</v>
      </c>
      <c r="AG6" s="20">
        <f>AD6*AE6+IF(AD6&lt;2,,COMBIN(AD6,2))</f>
        <v>185</v>
      </c>
      <c r="AH6" s="21">
        <f>AF6/(AF6+AG6)</f>
        <v>0.762820512820513</v>
      </c>
      <c r="AI6" s="21">
        <f>AG6/(AF6+AG6)</f>
        <v>0.237179487179487</v>
      </c>
      <c r="AJ6" s="22">
        <f>ABS((AH6-AI6))</f>
        <v>0.525641025641026</v>
      </c>
      <c r="AK6" s="23">
        <f>AO6/AP6</f>
        <v>6.2089552238806</v>
      </c>
      <c r="AL6" s="24">
        <f>AP6/AO6</f>
        <v>0.161057692307692</v>
      </c>
      <c r="AM6" s="20">
        <f>AM5+1</f>
        <v>5</v>
      </c>
      <c r="AN6" s="20">
        <f>AN5+13</f>
        <v>65</v>
      </c>
      <c r="AO6" s="20">
        <f>COMBIN(AN6,2)</f>
        <v>2080</v>
      </c>
      <c r="AP6" s="20">
        <f>AM6*AN6+IF(AM6&lt;2,,COMBIN(AM6,2))</f>
        <v>335</v>
      </c>
      <c r="AQ6" s="21">
        <f>AO6/(AO6+AP6)</f>
        <v>0.86128364389234</v>
      </c>
      <c r="AR6" s="21">
        <f>AP6/(AO6+AP6)</f>
        <v>0.13871635610766</v>
      </c>
      <c r="AS6" s="22">
        <f>ABS((AQ6-AR6))</f>
        <v>0.72256728778468</v>
      </c>
      <c r="AT6" s="23">
        <f>AX6/AY6</f>
        <v>4999.700011999520</v>
      </c>
      <c r="AU6" s="24">
        <f>AY6/AX6</f>
        <v>0.000200012000240005</v>
      </c>
      <c r="AV6" s="20">
        <f>AV5+1</f>
        <v>5</v>
      </c>
      <c r="AW6" s="20">
        <f>AW5+BC4</f>
        <v>50000</v>
      </c>
      <c r="AX6" s="20">
        <f>COMBIN(AW6,2)</f>
        <v>1249975000</v>
      </c>
      <c r="AY6" s="20">
        <f>AV6*AW6+IF(AV6&lt;2,,COMBIN(AV6,2))</f>
        <v>250010</v>
      </c>
      <c r="AZ6" s="21">
        <f>AX6/(AX6+AY6)</f>
        <v>0.99980002799656</v>
      </c>
      <c r="BA6" s="21">
        <f>AY6/(AX6+AY6)</f>
        <v>0.000199972003439605</v>
      </c>
      <c r="BB6" s="21">
        <f>ABS((AZ6-BA6))</f>
        <v>0.99960005599312</v>
      </c>
      <c r="BC6" s="25">
        <v>10000</v>
      </c>
      <c r="BD6" s="29">
        <f>BH6/BI6</f>
        <v>0.285714285714286</v>
      </c>
      <c r="BE6" s="24">
        <f>BI6/BH6</f>
        <v>3.5</v>
      </c>
      <c r="BF6" s="20">
        <f>BF5+1</f>
        <v>5</v>
      </c>
      <c r="BG6" s="20">
        <f>BG5+1</f>
        <v>5</v>
      </c>
      <c r="BH6" s="20">
        <f>COMBIN(BG6,2)</f>
        <v>10</v>
      </c>
      <c r="BI6" s="20">
        <f>BF6*BG6+IF(BF6&lt;2,,COMBIN(BF6,2))</f>
        <v>35</v>
      </c>
      <c r="BJ6" s="21">
        <f>BH6/(BH6+BI6)</f>
        <v>0.222222222222222</v>
      </c>
      <c r="BK6" s="21">
        <f>BI6/(BH6+BI6)</f>
        <v>0.777777777777778</v>
      </c>
      <c r="BL6" s="33">
        <f>ABS((BJ6-BK6))</f>
        <v>0.555555555555556</v>
      </c>
      <c r="BM6" s="29">
        <f>BQ6/BR6</f>
        <v>3.21621621621622</v>
      </c>
      <c r="BN6" s="24">
        <f>BR6/BQ6</f>
        <v>0.310924369747899</v>
      </c>
      <c r="BO6" s="20">
        <f>BO5+1</f>
        <v>5</v>
      </c>
      <c r="BP6" s="20">
        <f>BP5+7</f>
        <v>35</v>
      </c>
      <c r="BQ6" s="20">
        <f>COMBIN(BP6,2)</f>
        <v>595</v>
      </c>
      <c r="BR6" s="20">
        <f>BO6*BP6+IF(BO6&lt;2,,COMBIN(BO6,2))</f>
        <v>185</v>
      </c>
      <c r="BS6" s="21">
        <f>BQ6/(BQ6+BR6)</f>
        <v>0.762820512820513</v>
      </c>
      <c r="BT6" s="21">
        <f>BR6/(BQ6+BR6)</f>
        <v>0.237179487179487</v>
      </c>
      <c r="BU6" s="30">
        <f>ABS((BS6-BT6))</f>
        <v>0.525641025641026</v>
      </c>
    </row>
    <row r="7" ht="17.65" customHeight="1">
      <c r="A7" s="31">
        <f>E7/F7</f>
        <v>1.24390243902439</v>
      </c>
      <c r="B7" s="32">
        <f>F7/E7</f>
        <v>0.803921568627451</v>
      </c>
      <c r="C7" s="20">
        <f>C6+1</f>
        <v>6</v>
      </c>
      <c r="D7" s="20">
        <f>D6+3</f>
        <v>18</v>
      </c>
      <c r="E7" s="20">
        <f>COMBIN(D7,2)</f>
        <v>153</v>
      </c>
      <c r="F7" s="20">
        <f>C7*D7+IF(C7&lt;2,,COMBIN(C7,2))</f>
        <v>123</v>
      </c>
      <c r="G7" s="21">
        <f>E7/(E7+F7)</f>
        <v>0.554347826086957</v>
      </c>
      <c r="H7" s="21">
        <f>F7/(E7+F7)</f>
        <v>0.445652173913043</v>
      </c>
      <c r="I7" s="22">
        <f>ABS((G7-H7))</f>
        <v>0.108695652173914</v>
      </c>
      <c r="J7" s="23">
        <f>N7/O7</f>
        <v>0.758620689655172</v>
      </c>
      <c r="K7" s="24">
        <f>O7/N7</f>
        <v>1.31818181818182</v>
      </c>
      <c r="L7" s="20">
        <f>L6+1</f>
        <v>6</v>
      </c>
      <c r="M7" s="20">
        <f>M6+2</f>
        <v>12</v>
      </c>
      <c r="N7" s="20">
        <f>COMBIN(M7,2)</f>
        <v>66</v>
      </c>
      <c r="O7" s="20">
        <f>L7*M7+IF(L7&lt;2,,COMBIN(L7,2))</f>
        <v>87</v>
      </c>
      <c r="P7" s="21">
        <f>N7/(N7+O7)</f>
        <v>0.431372549019608</v>
      </c>
      <c r="Q7" s="21">
        <f>O7/(N7+O7)</f>
        <v>0.568627450980392</v>
      </c>
      <c r="R7" s="22">
        <f>ABS((P7-Q7))</f>
        <v>0.137254901960784</v>
      </c>
      <c r="S7" s="23">
        <f>W7/X7</f>
        <v>2.23076923076923</v>
      </c>
      <c r="T7" s="24">
        <f>X7/W7</f>
        <v>0.448275862068966</v>
      </c>
      <c r="U7" s="20">
        <f>U6+1</f>
        <v>6</v>
      </c>
      <c r="V7" s="20">
        <f>V6+5</f>
        <v>30</v>
      </c>
      <c r="W7" s="20">
        <f>COMBIN(V7,2)</f>
        <v>435</v>
      </c>
      <c r="X7" s="20">
        <f>U7*V7+IF(U7&lt;2,,COMBIN(U7,2))</f>
        <v>195</v>
      </c>
      <c r="Y7" s="21">
        <f>W7/(W7+X7)</f>
        <v>0.69047619047619</v>
      </c>
      <c r="Z7" s="21">
        <f>X7/(W7+X7)</f>
        <v>0.30952380952381</v>
      </c>
      <c r="AA7" s="22">
        <f>ABS((Y7-Z7))</f>
        <v>0.38095238095238</v>
      </c>
      <c r="AB7" s="23">
        <f>AF7/AG7</f>
        <v>3.2247191011236</v>
      </c>
      <c r="AC7" s="24">
        <f>AG7/AF7</f>
        <v>0.310104529616725</v>
      </c>
      <c r="AD7" s="20">
        <f>AD6+1</f>
        <v>6</v>
      </c>
      <c r="AE7" s="20">
        <f>AE6+7</f>
        <v>42</v>
      </c>
      <c r="AF7" s="20">
        <f>COMBIN(AE7,2)</f>
        <v>861</v>
      </c>
      <c r="AG7" s="20">
        <f>AD7*AE7+IF(AD7&lt;2,,COMBIN(AD7,2))</f>
        <v>267</v>
      </c>
      <c r="AH7" s="21">
        <f>AF7/(AF7+AG7)</f>
        <v>0.763297872340426</v>
      </c>
      <c r="AI7" s="21">
        <f>AG7/(AF7+AG7)</f>
        <v>0.236702127659574</v>
      </c>
      <c r="AJ7" s="22">
        <f>ABS((AH7-AI7))</f>
        <v>0.526595744680852</v>
      </c>
      <c r="AK7" s="23">
        <f>AO7/AP7</f>
        <v>6.21739130434783</v>
      </c>
      <c r="AL7" s="24">
        <f>AP7/AO7</f>
        <v>0.160839160839161</v>
      </c>
      <c r="AM7" s="20">
        <f>AM6+1</f>
        <v>6</v>
      </c>
      <c r="AN7" s="20">
        <f>AN6+13</f>
        <v>78</v>
      </c>
      <c r="AO7" s="20">
        <f>COMBIN(AN7,2)</f>
        <v>3003</v>
      </c>
      <c r="AP7" s="20">
        <f>AM7*AN7+IF(AM7&lt;2,,COMBIN(AM7,2))</f>
        <v>483</v>
      </c>
      <c r="AQ7" s="21">
        <f>AO7/(AO7+AP7)</f>
        <v>0.86144578313253</v>
      </c>
      <c r="AR7" s="21">
        <f>AP7/(AO7+AP7)</f>
        <v>0.13855421686747</v>
      </c>
      <c r="AS7" s="22">
        <f>ABS((AQ7-AR7))</f>
        <v>0.72289156626506</v>
      </c>
      <c r="AT7" s="23">
        <f>AX7/AY7</f>
        <v>4999.7083454856</v>
      </c>
      <c r="AU7" s="24">
        <f>AY7/AX7</f>
        <v>0.000200011666861114</v>
      </c>
      <c r="AV7" s="20">
        <f>AV6+1</f>
        <v>6</v>
      </c>
      <c r="AW7" s="20">
        <f>AW6+BC5</f>
        <v>60000</v>
      </c>
      <c r="AX7" s="20">
        <f>COMBIN(AW7,2)</f>
        <v>1799970000</v>
      </c>
      <c r="AY7" s="20">
        <f>AV7*AW7+IF(AV7&lt;2,,COMBIN(AV7,2))</f>
        <v>360015</v>
      </c>
      <c r="AZ7" s="21">
        <f>AX7/(AX7+AY7)</f>
        <v>0.999800028329806</v>
      </c>
      <c r="BA7" s="21">
        <f>AY7/(AX7+AY7)</f>
        <v>0.000199971670194034</v>
      </c>
      <c r="BB7" s="21">
        <f>ABS((AZ7-BA7))</f>
        <v>0.999600056659612</v>
      </c>
      <c r="BC7" s="25">
        <v>10000</v>
      </c>
      <c r="BD7" s="29">
        <f>BH7/BI7</f>
        <v>0.294117647058824</v>
      </c>
      <c r="BE7" s="24">
        <f>BI7/BH7</f>
        <v>3.4</v>
      </c>
      <c r="BF7" s="20">
        <f>BF6+1</f>
        <v>6</v>
      </c>
      <c r="BG7" s="20">
        <f>BG6+1</f>
        <v>6</v>
      </c>
      <c r="BH7" s="20">
        <f>COMBIN(BG7,2)</f>
        <v>15</v>
      </c>
      <c r="BI7" s="20">
        <f>BF7*BG7+IF(BF7&lt;2,,COMBIN(BF7,2))</f>
        <v>51</v>
      </c>
      <c r="BJ7" s="21">
        <f>BH7/(BH7+BI7)</f>
        <v>0.227272727272727</v>
      </c>
      <c r="BK7" s="21">
        <f>BI7/(BH7+BI7)</f>
        <v>0.772727272727273</v>
      </c>
      <c r="BL7" s="33">
        <f>ABS((BJ7-BK7))</f>
        <v>0.545454545454546</v>
      </c>
      <c r="BM7" s="29">
        <f>BQ7/BR7</f>
        <v>3.2247191011236</v>
      </c>
      <c r="BN7" s="24">
        <f>BR7/BQ7</f>
        <v>0.310104529616725</v>
      </c>
      <c r="BO7" s="20">
        <f>BO6+1</f>
        <v>6</v>
      </c>
      <c r="BP7" s="20">
        <f>BP6+7</f>
        <v>42</v>
      </c>
      <c r="BQ7" s="20">
        <f>COMBIN(BP7,2)</f>
        <v>861</v>
      </c>
      <c r="BR7" s="20">
        <f>BO7*BP7+IF(BO7&lt;2,,COMBIN(BO7,2))</f>
        <v>267</v>
      </c>
      <c r="BS7" s="21">
        <f>BQ7/(BQ7+BR7)</f>
        <v>0.763297872340426</v>
      </c>
      <c r="BT7" s="21">
        <f>BR7/(BQ7+BR7)</f>
        <v>0.236702127659574</v>
      </c>
      <c r="BU7" s="30">
        <f>ABS((BS7-BT7))</f>
        <v>0.526595744680852</v>
      </c>
    </row>
    <row r="8" ht="17.65" customHeight="1">
      <c r="A8" s="31">
        <f>E8/F8</f>
        <v>1.25</v>
      </c>
      <c r="B8" s="32">
        <f>F8/E8</f>
        <v>0.8</v>
      </c>
      <c r="C8" s="20">
        <f>C7+1</f>
        <v>7</v>
      </c>
      <c r="D8" s="20">
        <f>D7+3</f>
        <v>21</v>
      </c>
      <c r="E8" s="20">
        <f>COMBIN(D8,2)</f>
        <v>210</v>
      </c>
      <c r="F8" s="20">
        <f>C8*D8+IF(C8&lt;2,,COMBIN(C8,2))</f>
        <v>168</v>
      </c>
      <c r="G8" s="21">
        <f>E8/(E8+F8)</f>
        <v>0.555555555555556</v>
      </c>
      <c r="H8" s="21">
        <f>F8/(E8+F8)</f>
        <v>0.444444444444444</v>
      </c>
      <c r="I8" s="22">
        <f>ABS((G8-H8))</f>
        <v>0.111111111111112</v>
      </c>
      <c r="J8" s="23">
        <f>N8/O8</f>
        <v>0.764705882352941</v>
      </c>
      <c r="K8" s="24">
        <f>O8/N8</f>
        <v>1.30769230769231</v>
      </c>
      <c r="L8" s="20">
        <f>L7+1</f>
        <v>7</v>
      </c>
      <c r="M8" s="20">
        <f>M7+2</f>
        <v>14</v>
      </c>
      <c r="N8" s="20">
        <f>COMBIN(M8,2)</f>
        <v>91</v>
      </c>
      <c r="O8" s="20">
        <f>L8*M8+IF(L8&lt;2,,COMBIN(L8,2))</f>
        <v>119</v>
      </c>
      <c r="P8" s="21">
        <f>N8/(N8+O8)</f>
        <v>0.433333333333333</v>
      </c>
      <c r="Q8" s="21">
        <f>O8/(N8+O8)</f>
        <v>0.566666666666667</v>
      </c>
      <c r="R8" s="22">
        <f>ABS((P8-Q8))</f>
        <v>0.133333333333334</v>
      </c>
      <c r="S8" s="23">
        <f>W8/X8</f>
        <v>2.23684210526316</v>
      </c>
      <c r="T8" s="24">
        <f>X8/W8</f>
        <v>0.447058823529412</v>
      </c>
      <c r="U8" s="20">
        <f>U7+1</f>
        <v>7</v>
      </c>
      <c r="V8" s="20">
        <f>V7+5</f>
        <v>35</v>
      </c>
      <c r="W8" s="20">
        <f>COMBIN(V8,2)</f>
        <v>595</v>
      </c>
      <c r="X8" s="20">
        <f>U8*V8+IF(U8&lt;2,,COMBIN(U8,2))</f>
        <v>266</v>
      </c>
      <c r="Y8" s="21">
        <f>W8/(W8+X8)</f>
        <v>0.691056910569106</v>
      </c>
      <c r="Z8" s="21">
        <f>X8/(W8+X8)</f>
        <v>0.308943089430894</v>
      </c>
      <c r="AA8" s="22">
        <f>ABS((Y8-Z8))</f>
        <v>0.382113821138212</v>
      </c>
      <c r="AB8" s="23">
        <f>AF8/AG8</f>
        <v>3.23076923076923</v>
      </c>
      <c r="AC8" s="24">
        <f>AG8/AF8</f>
        <v>0.30952380952381</v>
      </c>
      <c r="AD8" s="20">
        <f>AD7+1</f>
        <v>7</v>
      </c>
      <c r="AE8" s="20">
        <f>AE7+7</f>
        <v>49</v>
      </c>
      <c r="AF8" s="20">
        <f>COMBIN(AE8,2)</f>
        <v>1176</v>
      </c>
      <c r="AG8" s="20">
        <f>AD8*AE8+IF(AD8&lt;2,,COMBIN(AD8,2))</f>
        <v>364</v>
      </c>
      <c r="AH8" s="21">
        <f>AF8/(AF8+AG8)</f>
        <v>0.763636363636364</v>
      </c>
      <c r="AI8" s="21">
        <f>AG8/(AF8+AG8)</f>
        <v>0.236363636363636</v>
      </c>
      <c r="AJ8" s="22">
        <f>ABS((AH8-AI8))</f>
        <v>0.527272727272728</v>
      </c>
      <c r="AK8" s="23">
        <f>AO8/AP8</f>
        <v>6.22340425531915</v>
      </c>
      <c r="AL8" s="24">
        <f>AP8/AO8</f>
        <v>0.160683760683761</v>
      </c>
      <c r="AM8" s="20">
        <f>AM7+1</f>
        <v>7</v>
      </c>
      <c r="AN8" s="20">
        <f>AN7+13</f>
        <v>91</v>
      </c>
      <c r="AO8" s="20">
        <f>COMBIN(AN8,2)</f>
        <v>4095</v>
      </c>
      <c r="AP8" s="20">
        <f>AM8*AN8+IF(AM8&lt;2,,COMBIN(AM8,2))</f>
        <v>658</v>
      </c>
      <c r="AQ8" s="21">
        <f>AO8/(AO8+AP8)</f>
        <v>0.861561119293078</v>
      </c>
      <c r="AR8" s="21">
        <f>AP8/(AO8+AP8)</f>
        <v>0.138438880706922</v>
      </c>
      <c r="AS8" s="22">
        <f>ABS((AQ8-AR8))</f>
        <v>0.723122238586156</v>
      </c>
      <c r="AT8" s="23">
        <f>AX8/AY8</f>
        <v>4999.714297958660</v>
      </c>
      <c r="AU8" s="24">
        <f>AY8/AX8</f>
        <v>0.000200011428734696</v>
      </c>
      <c r="AV8" s="20">
        <f>AV7+1</f>
        <v>7</v>
      </c>
      <c r="AW8" s="20">
        <f>AW7+BC6</f>
        <v>70000</v>
      </c>
      <c r="AX8" s="20">
        <f>COMBIN(AW8,2)</f>
        <v>2449965000</v>
      </c>
      <c r="AY8" s="20">
        <f>AV8*AW8+IF(AV8&lt;2,,COMBIN(AV8,2))</f>
        <v>490021</v>
      </c>
      <c r="AZ8" s="21">
        <f>AX8/(AX8+AY8)</f>
        <v>0.999800028567837</v>
      </c>
      <c r="BA8" s="21">
        <f>AY8/(AX8+AY8)</f>
        <v>0.000199971432162843</v>
      </c>
      <c r="BB8" s="21">
        <f>ABS((AZ8-BA8))</f>
        <v>0.999600057135674</v>
      </c>
      <c r="BC8" s="25">
        <v>10000</v>
      </c>
      <c r="BD8" s="29">
        <f>BH8/BI8</f>
        <v>0.3</v>
      </c>
      <c r="BE8" s="24">
        <f>BI8/BH8</f>
        <v>3.33333333333333</v>
      </c>
      <c r="BF8" s="20">
        <f>BF7+1</f>
        <v>7</v>
      </c>
      <c r="BG8" s="20">
        <f>BG7+1</f>
        <v>7</v>
      </c>
      <c r="BH8" s="20">
        <f>COMBIN(BG8,2)</f>
        <v>21</v>
      </c>
      <c r="BI8" s="20">
        <f>BF8*BG8+IF(BF8&lt;2,,COMBIN(BF8,2))</f>
        <v>70</v>
      </c>
      <c r="BJ8" s="21">
        <f>BH8/(BH8+BI8)</f>
        <v>0.230769230769231</v>
      </c>
      <c r="BK8" s="21">
        <f>BI8/(BH8+BI8)</f>
        <v>0.7692307692307691</v>
      </c>
      <c r="BL8" s="33">
        <f>ABS((BJ8-BK8))</f>
        <v>0.538461538461538</v>
      </c>
      <c r="BM8" s="29">
        <f>BQ8/BR8</f>
        <v>3.23076923076923</v>
      </c>
      <c r="BN8" s="24">
        <f>BR8/BQ8</f>
        <v>0.30952380952381</v>
      </c>
      <c r="BO8" s="20">
        <f>BO7+1</f>
        <v>7</v>
      </c>
      <c r="BP8" s="20">
        <f>BP7+7</f>
        <v>49</v>
      </c>
      <c r="BQ8" s="20">
        <f>COMBIN(BP8,2)</f>
        <v>1176</v>
      </c>
      <c r="BR8" s="20">
        <f>BO8*BP8+IF(BO8&lt;2,,COMBIN(BO8,2))</f>
        <v>364</v>
      </c>
      <c r="BS8" s="21">
        <f>BQ8/(BQ8+BR8)</f>
        <v>0.763636363636364</v>
      </c>
      <c r="BT8" s="21">
        <f>BR8/(BQ8+BR8)</f>
        <v>0.236363636363636</v>
      </c>
      <c r="BU8" s="30">
        <f>ABS((BS8-BT8))</f>
        <v>0.527272727272728</v>
      </c>
    </row>
    <row r="9" ht="17.65" customHeight="1">
      <c r="A9" s="31">
        <f>E9/F9</f>
        <v>1.25454545454545</v>
      </c>
      <c r="B9" s="32">
        <f>F9/E9</f>
        <v>0.797101449275362</v>
      </c>
      <c r="C9" s="20">
        <f>C8+1</f>
        <v>8</v>
      </c>
      <c r="D9" s="20">
        <f>D8+3</f>
        <v>24</v>
      </c>
      <c r="E9" s="20">
        <f>COMBIN(D9,2)</f>
        <v>276</v>
      </c>
      <c r="F9" s="20">
        <f>C9*D9+IF(C9&lt;2,,COMBIN(C9,2))</f>
        <v>220</v>
      </c>
      <c r="G9" s="21">
        <f>E9/(E9+F9)</f>
        <v>0.556451612903226</v>
      </c>
      <c r="H9" s="21">
        <f>F9/(E9+F9)</f>
        <v>0.443548387096774</v>
      </c>
      <c r="I9" s="22">
        <f>ABS((G9-H9))</f>
        <v>0.112903225806452</v>
      </c>
      <c r="J9" s="23">
        <f>N9/O9</f>
        <v>0.7692307692307691</v>
      </c>
      <c r="K9" s="24">
        <f>O9/N9</f>
        <v>1.3</v>
      </c>
      <c r="L9" s="20">
        <f>L8+1</f>
        <v>8</v>
      </c>
      <c r="M9" s="20">
        <f>M8+2</f>
        <v>16</v>
      </c>
      <c r="N9" s="20">
        <f>COMBIN(M9,2)</f>
        <v>120</v>
      </c>
      <c r="O9" s="20">
        <f>L9*M9+IF(L9&lt;2,,COMBIN(L9,2))</f>
        <v>156</v>
      </c>
      <c r="P9" s="21">
        <f>N9/(N9+O9)</f>
        <v>0.434782608695652</v>
      </c>
      <c r="Q9" s="21">
        <f>O9/(N9+O9)</f>
        <v>0.565217391304348</v>
      </c>
      <c r="R9" s="22">
        <f>ABS((P9-Q9))</f>
        <v>0.130434782608696</v>
      </c>
      <c r="S9" s="23">
        <f>W9/X9</f>
        <v>2.24137931034483</v>
      </c>
      <c r="T9" s="24">
        <f>X9/W9</f>
        <v>0.446153846153846</v>
      </c>
      <c r="U9" s="20">
        <f>U8+1</f>
        <v>8</v>
      </c>
      <c r="V9" s="20">
        <f>V8+5</f>
        <v>40</v>
      </c>
      <c r="W9" s="20">
        <f>COMBIN(V9,2)</f>
        <v>780</v>
      </c>
      <c r="X9" s="20">
        <f>U9*V9+IF(U9&lt;2,,COMBIN(U9,2))</f>
        <v>348</v>
      </c>
      <c r="Y9" s="21">
        <f>W9/(W9+X9)</f>
        <v>0.691489361702128</v>
      </c>
      <c r="Z9" s="21">
        <f>X9/(W9+X9)</f>
        <v>0.308510638297872</v>
      </c>
      <c r="AA9" s="22">
        <f>ABS((Y9-Z9))</f>
        <v>0.382978723404256</v>
      </c>
      <c r="AB9" s="23">
        <f>AF9/AG9</f>
        <v>3.23529411764706</v>
      </c>
      <c r="AC9" s="24">
        <f>AG9/AF9</f>
        <v>0.309090909090909</v>
      </c>
      <c r="AD9" s="20">
        <f>AD8+1</f>
        <v>8</v>
      </c>
      <c r="AE9" s="20">
        <f>AE8+7</f>
        <v>56</v>
      </c>
      <c r="AF9" s="20">
        <f>COMBIN(AE9,2)</f>
        <v>1540</v>
      </c>
      <c r="AG9" s="20">
        <f>AD9*AE9+IF(AD9&lt;2,,COMBIN(AD9,2))</f>
        <v>476</v>
      </c>
      <c r="AH9" s="21">
        <f>AF9/(AF9+AG9)</f>
        <v>0.763888888888889</v>
      </c>
      <c r="AI9" s="21">
        <f>AG9/(AF9+AG9)</f>
        <v>0.236111111111111</v>
      </c>
      <c r="AJ9" s="22">
        <f>ABS((AH9-AI9))</f>
        <v>0.527777777777778</v>
      </c>
      <c r="AK9" s="23">
        <f>AO9/AP9</f>
        <v>6.22790697674419</v>
      </c>
      <c r="AL9" s="24">
        <f>AP9/AO9</f>
        <v>0.160567587752054</v>
      </c>
      <c r="AM9" s="20">
        <f>AM8+1</f>
        <v>8</v>
      </c>
      <c r="AN9" s="20">
        <f>AN8+13</f>
        <v>104</v>
      </c>
      <c r="AO9" s="20">
        <f>COMBIN(AN9,2)</f>
        <v>5356</v>
      </c>
      <c r="AP9" s="20">
        <f>AM9*AN9+IF(AM9&lt;2,,COMBIN(AM9,2))</f>
        <v>860</v>
      </c>
      <c r="AQ9" s="21">
        <f>AO9/(AO9+AP9)</f>
        <v>0.861647361647362</v>
      </c>
      <c r="AR9" s="21">
        <f>AP9/(AO9+AP9)</f>
        <v>0.138352638352638</v>
      </c>
      <c r="AS9" s="22">
        <f>ABS((AQ9-AR9))</f>
        <v>0.723294723294724</v>
      </c>
      <c r="AT9" s="23">
        <f>AX9/AY9</f>
        <v>4999.718762304150</v>
      </c>
      <c r="AU9" s="24">
        <f>AY9/AX9</f>
        <v>0.000200011250140627</v>
      </c>
      <c r="AV9" s="20">
        <f>AV8+1</f>
        <v>8</v>
      </c>
      <c r="AW9" s="20">
        <f>AW8+BC7</f>
        <v>80000</v>
      </c>
      <c r="AX9" s="20">
        <f>COMBIN(AW9,2)</f>
        <v>3199960000</v>
      </c>
      <c r="AY9" s="20">
        <f>AV9*AW9+IF(AV9&lt;2,,COMBIN(AV9,2))</f>
        <v>640028</v>
      </c>
      <c r="AZ9" s="21">
        <f>AX9/(AX9+AY9)</f>
        <v>0.99980002874636</v>
      </c>
      <c r="BA9" s="21">
        <f>AY9/(AX9+AY9)</f>
        <v>0.000199971253640194</v>
      </c>
      <c r="BB9" s="21">
        <f>ABS((AZ9-BA9))</f>
        <v>0.99960005749272</v>
      </c>
      <c r="BC9" s="25">
        <v>10000</v>
      </c>
      <c r="BD9" s="29">
        <f>BH9/BI9</f>
        <v>0.304347826086957</v>
      </c>
      <c r="BE9" s="24">
        <f>BI9/BH9</f>
        <v>3.28571428571429</v>
      </c>
      <c r="BF9" s="20">
        <f>BF8+1</f>
        <v>8</v>
      </c>
      <c r="BG9" s="20">
        <f>BG8+1</f>
        <v>8</v>
      </c>
      <c r="BH9" s="20">
        <f>COMBIN(BG9,2)</f>
        <v>28</v>
      </c>
      <c r="BI9" s="20">
        <f>BF9*BG9+IF(BF9&lt;2,,COMBIN(BF9,2))</f>
        <v>92</v>
      </c>
      <c r="BJ9" s="21">
        <f>BH9/(BH9+BI9)</f>
        <v>0.233333333333333</v>
      </c>
      <c r="BK9" s="21">
        <f>BI9/(BH9+BI9)</f>
        <v>0.7666666666666671</v>
      </c>
      <c r="BL9" s="33">
        <f>ABS((BJ9-BK9))</f>
        <v>0.533333333333334</v>
      </c>
      <c r="BM9" s="29">
        <f>BQ9/BR9</f>
        <v>3.23529411764706</v>
      </c>
      <c r="BN9" s="24">
        <f>BR9/BQ9</f>
        <v>0.309090909090909</v>
      </c>
      <c r="BO9" s="20">
        <f>BO8+1</f>
        <v>8</v>
      </c>
      <c r="BP9" s="20">
        <f>BP8+7</f>
        <v>56</v>
      </c>
      <c r="BQ9" s="20">
        <f>COMBIN(BP9,2)</f>
        <v>1540</v>
      </c>
      <c r="BR9" s="20">
        <f>BO9*BP9+IF(BO9&lt;2,,COMBIN(BO9,2))</f>
        <v>476</v>
      </c>
      <c r="BS9" s="21">
        <f>BQ9/(BQ9+BR9)</f>
        <v>0.763888888888889</v>
      </c>
      <c r="BT9" s="21">
        <f>BR9/(BQ9+BR9)</f>
        <v>0.236111111111111</v>
      </c>
      <c r="BU9" s="30">
        <f>ABS((BS9-BT9))</f>
        <v>0.527777777777778</v>
      </c>
    </row>
    <row r="10" ht="17.65" customHeight="1">
      <c r="A10" s="31">
        <f>E10/F10</f>
        <v>1.25806451612903</v>
      </c>
      <c r="B10" s="32">
        <f>F10/E10</f>
        <v>0.794871794871795</v>
      </c>
      <c r="C10" s="20">
        <f>C9+1</f>
        <v>9</v>
      </c>
      <c r="D10" s="20">
        <f>D9+3</f>
        <v>27</v>
      </c>
      <c r="E10" s="20">
        <f>COMBIN(D10,2)</f>
        <v>351</v>
      </c>
      <c r="F10" s="20">
        <f>C10*D10+IF(C10&lt;2,,COMBIN(C10,2))</f>
        <v>279</v>
      </c>
      <c r="G10" s="21">
        <f>E10/(E10+F10)</f>
        <v>0.5571428571428571</v>
      </c>
      <c r="H10" s="21">
        <f>F10/(E10+F10)</f>
        <v>0.442857142857143</v>
      </c>
      <c r="I10" s="22">
        <f>ABS((G10-H10))</f>
        <v>0.114285714285714</v>
      </c>
      <c r="J10" s="23">
        <f>N10/O10</f>
        <v>0.772727272727273</v>
      </c>
      <c r="K10" s="24">
        <f>O10/N10</f>
        <v>1.29411764705882</v>
      </c>
      <c r="L10" s="20">
        <f>L9+1</f>
        <v>9</v>
      </c>
      <c r="M10" s="20">
        <f>M9+2</f>
        <v>18</v>
      </c>
      <c r="N10" s="20">
        <f>COMBIN(M10,2)</f>
        <v>153</v>
      </c>
      <c r="O10" s="20">
        <f>L10*M10+IF(L10&lt;2,,COMBIN(L10,2))</f>
        <v>198</v>
      </c>
      <c r="P10" s="21">
        <f>N10/(N10+O10)</f>
        <v>0.435897435897436</v>
      </c>
      <c r="Q10" s="21">
        <f>O10/(N10+O10)</f>
        <v>0.564102564102564</v>
      </c>
      <c r="R10" s="22">
        <f>ABS((P10-Q10))</f>
        <v>0.128205128205128</v>
      </c>
      <c r="S10" s="23">
        <f>W10/X10</f>
        <v>2.24489795918367</v>
      </c>
      <c r="T10" s="24">
        <f>X10/W10</f>
        <v>0.445454545454545</v>
      </c>
      <c r="U10" s="20">
        <f>U9+1</f>
        <v>9</v>
      </c>
      <c r="V10" s="20">
        <f>V9+5</f>
        <v>45</v>
      </c>
      <c r="W10" s="20">
        <f>COMBIN(V10,2)</f>
        <v>990</v>
      </c>
      <c r="X10" s="20">
        <f>U10*V10+IF(U10&lt;2,,COMBIN(U10,2))</f>
        <v>441</v>
      </c>
      <c r="Y10" s="21">
        <f>W10/(W10+X10)</f>
        <v>0.691823899371069</v>
      </c>
      <c r="Z10" s="21">
        <f>X10/(W10+X10)</f>
        <v>0.308176100628931</v>
      </c>
      <c r="AA10" s="22">
        <f>ABS((Y10-Z10))</f>
        <v>0.383647798742138</v>
      </c>
      <c r="AB10" s="23">
        <f>AF10/AG10</f>
        <v>3.23880597014925</v>
      </c>
      <c r="AC10" s="24">
        <f>AG10/AF10</f>
        <v>0.308755760368664</v>
      </c>
      <c r="AD10" s="20">
        <f>AD9+1</f>
        <v>9</v>
      </c>
      <c r="AE10" s="20">
        <f>AE9+7</f>
        <v>63</v>
      </c>
      <c r="AF10" s="20">
        <f>COMBIN(AE10,2)</f>
        <v>1953</v>
      </c>
      <c r="AG10" s="20">
        <f>AD10*AE10+IF(AD10&lt;2,,COMBIN(AD10,2))</f>
        <v>603</v>
      </c>
      <c r="AH10" s="21">
        <f>AF10/(AF10+AG10)</f>
        <v>0.7640845070422539</v>
      </c>
      <c r="AI10" s="21">
        <f>AG10/(AF10+AG10)</f>
        <v>0.235915492957746</v>
      </c>
      <c r="AJ10" s="22">
        <f>ABS((AH10-AI10))</f>
        <v>0.528169014084508</v>
      </c>
      <c r="AK10" s="23">
        <f>AO10/AP10</f>
        <v>6.23140495867769</v>
      </c>
      <c r="AL10" s="24">
        <f>AP10/AO10</f>
        <v>0.160477453580902</v>
      </c>
      <c r="AM10" s="20">
        <f>AM9+1</f>
        <v>9</v>
      </c>
      <c r="AN10" s="20">
        <f>AN9+13</f>
        <v>117</v>
      </c>
      <c r="AO10" s="20">
        <f>COMBIN(AN10,2)</f>
        <v>6786</v>
      </c>
      <c r="AP10" s="20">
        <f>AM10*AN10+IF(AM10&lt;2,,COMBIN(AM10,2))</f>
        <v>1089</v>
      </c>
      <c r="AQ10" s="21">
        <f>AO10/(AO10+AP10)</f>
        <v>0.861714285714286</v>
      </c>
      <c r="AR10" s="21">
        <f>AP10/(AO10+AP10)</f>
        <v>0.138285714285714</v>
      </c>
      <c r="AS10" s="22">
        <f>ABS((AQ10-AR10))</f>
        <v>0.723428571428572</v>
      </c>
      <c r="AT10" s="23">
        <f>AX10/AY10</f>
        <v>4999.722234567350</v>
      </c>
      <c r="AU10" s="24">
        <f>AY10/AX10</f>
        <v>0.000200011111234569</v>
      </c>
      <c r="AV10" s="20">
        <f>AV9+1</f>
        <v>9</v>
      </c>
      <c r="AW10" s="20">
        <f>AW9+BC8</f>
        <v>90000</v>
      </c>
      <c r="AX10" s="20">
        <f>COMBIN(AW10,2)</f>
        <v>4049955000</v>
      </c>
      <c r="AY10" s="20">
        <f>AV10*AW10+IF(AV10&lt;2,,COMBIN(AV10,2))</f>
        <v>810036</v>
      </c>
      <c r="AZ10" s="21">
        <f>AX10/(AX10+AY10)</f>
        <v>0.99980002888521</v>
      </c>
      <c r="BA10" s="21">
        <f>AY10/(AX10+AY10)</f>
        <v>0.000199971114789685</v>
      </c>
      <c r="BB10" s="21">
        <f>ABS((AZ10-BA10))</f>
        <v>0.99960005777042</v>
      </c>
      <c r="BC10" s="25">
        <v>10000</v>
      </c>
      <c r="BD10" s="29">
        <f>BH10/BI10</f>
        <v>0.307692307692308</v>
      </c>
      <c r="BE10" s="24">
        <f>BI10/BH10</f>
        <v>3.25</v>
      </c>
      <c r="BF10" s="20">
        <f>BF9+1</f>
        <v>9</v>
      </c>
      <c r="BG10" s="20">
        <f>BG9+1</f>
        <v>9</v>
      </c>
      <c r="BH10" s="20">
        <f>COMBIN(BG10,2)</f>
        <v>36</v>
      </c>
      <c r="BI10" s="20">
        <f>BF10*BG10+IF(BF10&lt;2,,COMBIN(BF10,2))</f>
        <v>117</v>
      </c>
      <c r="BJ10" s="21">
        <f>BH10/(BH10+BI10)</f>
        <v>0.235294117647059</v>
      </c>
      <c r="BK10" s="21">
        <f>BI10/(BH10+BI10)</f>
        <v>0.764705882352941</v>
      </c>
      <c r="BL10" s="33">
        <f>ABS((BJ10-BK10))</f>
        <v>0.529411764705882</v>
      </c>
      <c r="BM10" s="29">
        <f>BQ10/BR10</f>
        <v>3.23880597014925</v>
      </c>
      <c r="BN10" s="24">
        <f>BR10/BQ10</f>
        <v>0.308755760368664</v>
      </c>
      <c r="BO10" s="20">
        <f>BO9+1</f>
        <v>9</v>
      </c>
      <c r="BP10" s="20">
        <f>BP9+7</f>
        <v>63</v>
      </c>
      <c r="BQ10" s="20">
        <f>COMBIN(BP10,2)</f>
        <v>1953</v>
      </c>
      <c r="BR10" s="20">
        <f>BO10*BP10+IF(BO10&lt;2,,COMBIN(BO10,2))</f>
        <v>603</v>
      </c>
      <c r="BS10" s="21">
        <f>BQ10/(BQ10+BR10)</f>
        <v>0.7640845070422539</v>
      </c>
      <c r="BT10" s="21">
        <f>BR10/(BQ10+BR10)</f>
        <v>0.235915492957746</v>
      </c>
      <c r="BU10" s="30">
        <f>ABS((BS10-BT10))</f>
        <v>0.528169014084508</v>
      </c>
    </row>
    <row r="11" ht="17.65" customHeight="1">
      <c r="A11" s="31">
        <f>E11/F11</f>
        <v>1.26086956521739</v>
      </c>
      <c r="B11" s="32">
        <f>F11/E11</f>
        <v>0.793103448275862</v>
      </c>
      <c r="C11" s="20">
        <f>C10+1</f>
        <v>10</v>
      </c>
      <c r="D11" s="20">
        <f>D10+3</f>
        <v>30</v>
      </c>
      <c r="E11" s="20">
        <f>COMBIN(D11,2)</f>
        <v>435</v>
      </c>
      <c r="F11" s="20">
        <f>C11*D11+IF(C11&lt;2,,COMBIN(C11,2))</f>
        <v>345</v>
      </c>
      <c r="G11" s="21">
        <f>E11/(E11+F11)</f>
        <v>0.557692307692308</v>
      </c>
      <c r="H11" s="21">
        <f>F11/(E11+F11)</f>
        <v>0.442307692307692</v>
      </c>
      <c r="I11" s="22">
        <f>ABS((G11-H11))</f>
        <v>0.115384615384616</v>
      </c>
      <c r="J11" s="23">
        <f>N11/O11</f>
        <v>0.775510204081633</v>
      </c>
      <c r="K11" s="24">
        <f>O11/N11</f>
        <v>1.28947368421053</v>
      </c>
      <c r="L11" s="20">
        <f>L10+1</f>
        <v>10</v>
      </c>
      <c r="M11" s="20">
        <f>M10+2</f>
        <v>20</v>
      </c>
      <c r="N11" s="20">
        <f>COMBIN(M11,2)</f>
        <v>190</v>
      </c>
      <c r="O11" s="20">
        <f>L11*M11+IF(L11&lt;2,,COMBIN(L11,2))</f>
        <v>245</v>
      </c>
      <c r="P11" s="21">
        <f>N11/(N11+O11)</f>
        <v>0.436781609195402</v>
      </c>
      <c r="Q11" s="21">
        <f>O11/(N11+O11)</f>
        <v>0.563218390804598</v>
      </c>
      <c r="R11" s="22">
        <f>ABS((P11-Q11))</f>
        <v>0.126436781609196</v>
      </c>
      <c r="S11" s="23">
        <f>W11/X11</f>
        <v>2.24770642201835</v>
      </c>
      <c r="T11" s="24">
        <f>X11/W11</f>
        <v>0.444897959183673</v>
      </c>
      <c r="U11" s="20">
        <f>U10+1</f>
        <v>10</v>
      </c>
      <c r="V11" s="20">
        <f>V10+5</f>
        <v>50</v>
      </c>
      <c r="W11" s="20">
        <f>COMBIN(V11,2)</f>
        <v>1225</v>
      </c>
      <c r="X11" s="20">
        <f>U11*V11+IF(U11&lt;2,,COMBIN(U11,2))</f>
        <v>545</v>
      </c>
      <c r="Y11" s="21">
        <f>W11/(W11+X11)</f>
        <v>0.692090395480226</v>
      </c>
      <c r="Z11" s="21">
        <f>X11/(W11+X11)</f>
        <v>0.307909604519774</v>
      </c>
      <c r="AA11" s="22">
        <f>ABS((Y11-Z11))</f>
        <v>0.384180790960452</v>
      </c>
      <c r="AB11" s="23">
        <f>AF11/AG11</f>
        <v>3.24161073825503</v>
      </c>
      <c r="AC11" s="24">
        <f>AG11/AF11</f>
        <v>0.308488612836439</v>
      </c>
      <c r="AD11" s="20">
        <f>AD10+1</f>
        <v>10</v>
      </c>
      <c r="AE11" s="20">
        <f>AE10+7</f>
        <v>70</v>
      </c>
      <c r="AF11" s="20">
        <f>COMBIN(AE11,2)</f>
        <v>2415</v>
      </c>
      <c r="AG11" s="20">
        <f>AD11*AE11+IF(AD11&lt;2,,COMBIN(AD11,2))</f>
        <v>745</v>
      </c>
      <c r="AH11" s="21">
        <f>AF11/(AF11+AG11)</f>
        <v>0.764240506329114</v>
      </c>
      <c r="AI11" s="21">
        <f>AG11/(AF11+AG11)</f>
        <v>0.235759493670886</v>
      </c>
      <c r="AJ11" s="22">
        <f>ABS((AH11-AI11))</f>
        <v>0.528481012658228</v>
      </c>
      <c r="AK11" s="23">
        <f>AO11/AP11</f>
        <v>6.23420074349442</v>
      </c>
      <c r="AL11" s="24">
        <f>AP11/AO11</f>
        <v>0.160405485986881</v>
      </c>
      <c r="AM11" s="20">
        <f>AM10+1</f>
        <v>10</v>
      </c>
      <c r="AN11" s="20">
        <f>AN10+13</f>
        <v>130</v>
      </c>
      <c r="AO11" s="20">
        <f>COMBIN(AN11,2)</f>
        <v>8385</v>
      </c>
      <c r="AP11" s="20">
        <f>AM11*AN11+IF(AM11&lt;2,,COMBIN(AM11,2))</f>
        <v>1345</v>
      </c>
      <c r="AQ11" s="21">
        <f>AO11/(AO11+AP11)</f>
        <v>0.861767728674203</v>
      </c>
      <c r="AR11" s="21">
        <f>AP11/(AO11+AP11)</f>
        <v>0.138232271325797</v>
      </c>
      <c r="AS11" s="22">
        <f>ABS((AQ11-AR11))</f>
        <v>0.723535457348406</v>
      </c>
      <c r="AT11" s="23">
        <f>AX11/AY11</f>
        <v>4999.725012374440</v>
      </c>
      <c r="AU11" s="24">
        <f>AY11/AX11</f>
        <v>0.000200011000110001</v>
      </c>
      <c r="AV11" s="20">
        <f>AV10+1</f>
        <v>10</v>
      </c>
      <c r="AW11" s="20">
        <f>AW10+BC9</f>
        <v>100000</v>
      </c>
      <c r="AX11" s="20">
        <f>COMBIN(AW11,2)</f>
        <v>4999950000</v>
      </c>
      <c r="AY11" s="20">
        <f>AV11*AW11+IF(AV11&lt;2,,COMBIN(AV11,2))</f>
        <v>1000045</v>
      </c>
      <c r="AZ11" s="21">
        <f>AX11/(AX11+AY11)</f>
        <v>0.9998000289962899</v>
      </c>
      <c r="BA11" s="21">
        <f>AY11/(AX11+AY11)</f>
        <v>0.000199971003709556</v>
      </c>
      <c r="BB11" s="21">
        <f>ABS((AZ11-BA11))</f>
        <v>0.99960005799258</v>
      </c>
      <c r="BC11" s="25">
        <v>10000</v>
      </c>
      <c r="BD11" s="29">
        <f>BH11/BI11</f>
        <v>0.310344827586207</v>
      </c>
      <c r="BE11" s="24">
        <f>BI11/BH11</f>
        <v>3.22222222222222</v>
      </c>
      <c r="BF11" s="20">
        <f>BF10+1</f>
        <v>10</v>
      </c>
      <c r="BG11" s="20">
        <f>BG10+1</f>
        <v>10</v>
      </c>
      <c r="BH11" s="20">
        <f>COMBIN(BG11,2)</f>
        <v>45</v>
      </c>
      <c r="BI11" s="20">
        <f>BF11*BG11+IF(BF11&lt;2,,COMBIN(BF11,2))</f>
        <v>145</v>
      </c>
      <c r="BJ11" s="21">
        <f>BH11/(BH11+BI11)</f>
        <v>0.236842105263158</v>
      </c>
      <c r="BK11" s="21">
        <f>BI11/(BH11+BI11)</f>
        <v>0.763157894736842</v>
      </c>
      <c r="BL11" s="33">
        <f>ABS((BJ11-BK11))</f>
        <v>0.526315789473684</v>
      </c>
      <c r="BM11" s="29">
        <f>BQ11/BR11</f>
        <v>3.24161073825503</v>
      </c>
      <c r="BN11" s="24">
        <f>BR11/BQ11</f>
        <v>0.308488612836439</v>
      </c>
      <c r="BO11" s="20">
        <f>BO10+1</f>
        <v>10</v>
      </c>
      <c r="BP11" s="20">
        <f>BP10+7</f>
        <v>70</v>
      </c>
      <c r="BQ11" s="20">
        <f>COMBIN(BP11,2)</f>
        <v>2415</v>
      </c>
      <c r="BR11" s="20">
        <f>BO11*BP11+IF(BO11&lt;2,,COMBIN(BO11,2))</f>
        <v>745</v>
      </c>
      <c r="BS11" s="21">
        <f>BQ11/(BQ11+BR11)</f>
        <v>0.764240506329114</v>
      </c>
      <c r="BT11" s="21">
        <f>BR11/(BQ11+BR11)</f>
        <v>0.235759493670886</v>
      </c>
      <c r="BU11" s="30">
        <f>ABS((BS11-BT11))</f>
        <v>0.528481012658228</v>
      </c>
    </row>
    <row r="12" ht="17.65" customHeight="1">
      <c r="A12" s="31">
        <f>E12/F12</f>
        <v>1.26315789473684</v>
      </c>
      <c r="B12" s="32">
        <f>F12/E12</f>
        <v>0.791666666666667</v>
      </c>
      <c r="C12" s="20">
        <f>C11+1</f>
        <v>11</v>
      </c>
      <c r="D12" s="20">
        <f>D11+3</f>
        <v>33</v>
      </c>
      <c r="E12" s="20">
        <f>COMBIN(D12,2)</f>
        <v>528</v>
      </c>
      <c r="F12" s="20">
        <f>C12*D12+IF(C12&lt;2,,COMBIN(C12,2))</f>
        <v>418</v>
      </c>
      <c r="G12" s="21">
        <f>E12/(E12+F12)</f>
        <v>0.558139534883721</v>
      </c>
      <c r="H12" s="21">
        <f>F12/(E12+F12)</f>
        <v>0.441860465116279</v>
      </c>
      <c r="I12" s="22">
        <f>ABS((G12-H12))</f>
        <v>0.116279069767442</v>
      </c>
      <c r="J12" s="23">
        <f>N12/O12</f>
        <v>0.777777777777778</v>
      </c>
      <c r="K12" s="24">
        <f>O12/N12</f>
        <v>1.28571428571429</v>
      </c>
      <c r="L12" s="20">
        <f>L11+1</f>
        <v>11</v>
      </c>
      <c r="M12" s="20">
        <f>M11+2</f>
        <v>22</v>
      </c>
      <c r="N12" s="20">
        <f>COMBIN(M12,2)</f>
        <v>231</v>
      </c>
      <c r="O12" s="20">
        <f>L12*M12+IF(L12&lt;2,,COMBIN(L12,2))</f>
        <v>297</v>
      </c>
      <c r="P12" s="21">
        <f>N12/(N12+O12)</f>
        <v>0.4375</v>
      </c>
      <c r="Q12" s="21">
        <f>O12/(N12+O12)</f>
        <v>0.5625</v>
      </c>
      <c r="R12" s="22">
        <f>ABS((P12-Q12))</f>
        <v>0.125</v>
      </c>
      <c r="S12" s="23">
        <f>W12/X12</f>
        <v>2.25</v>
      </c>
      <c r="T12" s="24">
        <f>X12/W12</f>
        <v>0.444444444444444</v>
      </c>
      <c r="U12" s="20">
        <f>U11+1</f>
        <v>11</v>
      </c>
      <c r="V12" s="20">
        <f>V11+5</f>
        <v>55</v>
      </c>
      <c r="W12" s="20">
        <f>COMBIN(V12,2)</f>
        <v>1485</v>
      </c>
      <c r="X12" s="20">
        <f>U12*V12+IF(U12&lt;2,,COMBIN(U12,2))</f>
        <v>660</v>
      </c>
      <c r="Y12" s="21">
        <f>W12/(W12+X12)</f>
        <v>0.692307692307692</v>
      </c>
      <c r="Z12" s="21">
        <f>X12/(W12+X12)</f>
        <v>0.307692307692308</v>
      </c>
      <c r="AA12" s="22">
        <f>ABS((Y12-Z12))</f>
        <v>0.384615384615384</v>
      </c>
      <c r="AB12" s="23">
        <f>AF12/AG12</f>
        <v>3.24390243902439</v>
      </c>
      <c r="AC12" s="24">
        <f>AG12/AF12</f>
        <v>0.308270676691729</v>
      </c>
      <c r="AD12" s="20">
        <f>AD11+1</f>
        <v>11</v>
      </c>
      <c r="AE12" s="20">
        <f>AE11+7</f>
        <v>77</v>
      </c>
      <c r="AF12" s="20">
        <f>COMBIN(AE12,2)</f>
        <v>2926</v>
      </c>
      <c r="AG12" s="20">
        <f>AD12*AE12+IF(AD12&lt;2,,COMBIN(AD12,2))</f>
        <v>902</v>
      </c>
      <c r="AH12" s="21">
        <f>AF12/(AF12+AG12)</f>
        <v>0.764367816091954</v>
      </c>
      <c r="AI12" s="21">
        <f>AG12/(AF12+AG12)</f>
        <v>0.235632183908046</v>
      </c>
      <c r="AJ12" s="22">
        <f>ABS((AH12-AI12))</f>
        <v>0.528735632183908</v>
      </c>
      <c r="AK12" s="23">
        <f>AO12/AP12</f>
        <v>6.23648648648649</v>
      </c>
      <c r="AL12" s="24">
        <f>AP12/AO12</f>
        <v>0.160346695557963</v>
      </c>
      <c r="AM12" s="20">
        <f>AM11+1</f>
        <v>11</v>
      </c>
      <c r="AN12" s="20">
        <f>AN11+13</f>
        <v>143</v>
      </c>
      <c r="AO12" s="20">
        <f>COMBIN(AN12,2)</f>
        <v>10153</v>
      </c>
      <c r="AP12" s="20">
        <f>AM12*AN12+IF(AM12&lt;2,,COMBIN(AM12,2))</f>
        <v>1628</v>
      </c>
      <c r="AQ12" s="21">
        <f>AO12/(AO12+AP12)</f>
        <v>0.861811391223156</v>
      </c>
      <c r="AR12" s="21">
        <f>AP12/(AO12+AP12)</f>
        <v>0.138188608776844</v>
      </c>
      <c r="AS12" s="22">
        <f>ABS((AQ12-AR12))</f>
        <v>0.723622782446312</v>
      </c>
      <c r="AT12" s="23">
        <f>AX12/AY12</f>
        <v>4999.7272851234</v>
      </c>
      <c r="AU12" s="24">
        <f>AY12/AX12</f>
        <v>0.000200010909190084</v>
      </c>
      <c r="AV12" s="20">
        <f>AV11+1</f>
        <v>11</v>
      </c>
      <c r="AW12" s="20">
        <f>AW11+BC10</f>
        <v>110000</v>
      </c>
      <c r="AX12" s="20">
        <f>COMBIN(AW12,2)</f>
        <v>6049945000</v>
      </c>
      <c r="AY12" s="20">
        <f>AV12*AW12+IF(AV12&lt;2,,COMBIN(AV12,2))</f>
        <v>1210055</v>
      </c>
      <c r="AZ12" s="21">
        <f>AX12/(AX12+AY12)</f>
        <v>0.999800029087174</v>
      </c>
      <c r="BA12" s="21">
        <f>AY12/(AX12+AY12)</f>
        <v>0.000199970912825998</v>
      </c>
      <c r="BB12" s="21">
        <f>ABS((AZ12-BA12))</f>
        <v>0.999600058174348</v>
      </c>
      <c r="BC12" s="25">
        <v>10000</v>
      </c>
      <c r="BD12" s="29">
        <f>BH12/BI12</f>
        <v>0.3125</v>
      </c>
      <c r="BE12" s="24">
        <f>BI12/BH12</f>
        <v>3.2</v>
      </c>
      <c r="BF12" s="20">
        <f>BF11+1</f>
        <v>11</v>
      </c>
      <c r="BG12" s="20">
        <f>BG11+1</f>
        <v>11</v>
      </c>
      <c r="BH12" s="20">
        <f>COMBIN(BG12,2)</f>
        <v>55</v>
      </c>
      <c r="BI12" s="20">
        <f>BF12*BG12+IF(BF12&lt;2,,COMBIN(BF12,2))</f>
        <v>176</v>
      </c>
      <c r="BJ12" s="21">
        <f>BH12/(BH12+BI12)</f>
        <v>0.238095238095238</v>
      </c>
      <c r="BK12" s="21">
        <f>BI12/(BH12+BI12)</f>
        <v>0.761904761904762</v>
      </c>
      <c r="BL12" s="33">
        <f>ABS((BJ12-BK12))</f>
        <v>0.5238095238095239</v>
      </c>
      <c r="BM12" s="29">
        <f>BQ12/BR12</f>
        <v>3.24390243902439</v>
      </c>
      <c r="BN12" s="24">
        <f>BR12/BQ12</f>
        <v>0.308270676691729</v>
      </c>
      <c r="BO12" s="20">
        <f>BO11+1</f>
        <v>11</v>
      </c>
      <c r="BP12" s="20">
        <f>BP11+7</f>
        <v>77</v>
      </c>
      <c r="BQ12" s="20">
        <f>COMBIN(BP12,2)</f>
        <v>2926</v>
      </c>
      <c r="BR12" s="20">
        <f>BO12*BP12+IF(BO12&lt;2,,COMBIN(BO12,2))</f>
        <v>902</v>
      </c>
      <c r="BS12" s="21">
        <f>BQ12/(BQ12+BR12)</f>
        <v>0.764367816091954</v>
      </c>
      <c r="BT12" s="21">
        <f>BR12/(BQ12+BR12)</f>
        <v>0.235632183908046</v>
      </c>
      <c r="BU12" s="30">
        <f>ABS((BS12-BT12))</f>
        <v>0.528735632183908</v>
      </c>
    </row>
    <row r="13" ht="17.65" customHeight="1">
      <c r="A13" s="31">
        <f>E13/F13</f>
        <v>1.26506024096386</v>
      </c>
      <c r="B13" s="32">
        <f>F13/E13</f>
        <v>0.79047619047619</v>
      </c>
      <c r="C13" s="20">
        <f>C12+1</f>
        <v>12</v>
      </c>
      <c r="D13" s="20">
        <f>D12+3</f>
        <v>36</v>
      </c>
      <c r="E13" s="20">
        <f>COMBIN(D13,2)</f>
        <v>630</v>
      </c>
      <c r="F13" s="20">
        <f>C13*D13+IF(C13&lt;2,,COMBIN(C13,2))</f>
        <v>498</v>
      </c>
      <c r="G13" s="21">
        <f>E13/(E13+F13)</f>
        <v>0.558510638297872</v>
      </c>
      <c r="H13" s="21">
        <f>F13/(E13+F13)</f>
        <v>0.441489361702128</v>
      </c>
      <c r="I13" s="22">
        <f>ABS((G13-H13))</f>
        <v>0.117021276595744</v>
      </c>
      <c r="J13" s="23">
        <f>N13/O13</f>
        <v>0.779661016949153</v>
      </c>
      <c r="K13" s="24">
        <f>O13/N13</f>
        <v>1.28260869565217</v>
      </c>
      <c r="L13" s="20">
        <f>L12+1</f>
        <v>12</v>
      </c>
      <c r="M13" s="20">
        <f>M12+2</f>
        <v>24</v>
      </c>
      <c r="N13" s="20">
        <f>COMBIN(M13,2)</f>
        <v>276</v>
      </c>
      <c r="O13" s="20">
        <f>L13*M13+IF(L13&lt;2,,COMBIN(L13,2))</f>
        <v>354</v>
      </c>
      <c r="P13" s="21">
        <f>N13/(N13+O13)</f>
        <v>0.438095238095238</v>
      </c>
      <c r="Q13" s="21">
        <f>O13/(N13+O13)</f>
        <v>0.561904761904762</v>
      </c>
      <c r="R13" s="22">
        <f>ABS((P13-Q13))</f>
        <v>0.123809523809524</v>
      </c>
      <c r="S13" s="23">
        <f>W13/X13</f>
        <v>2.25190839694656</v>
      </c>
      <c r="T13" s="24">
        <f>X13/W13</f>
        <v>0.444067796610169</v>
      </c>
      <c r="U13" s="20">
        <f>U12+1</f>
        <v>12</v>
      </c>
      <c r="V13" s="20">
        <f>V12+5</f>
        <v>60</v>
      </c>
      <c r="W13" s="20">
        <f>COMBIN(V13,2)</f>
        <v>1770</v>
      </c>
      <c r="X13" s="20">
        <f>U13*V13+IF(U13&lt;2,,COMBIN(U13,2))</f>
        <v>786</v>
      </c>
      <c r="Y13" s="21">
        <f>W13/(W13+X13)</f>
        <v>0.692488262910798</v>
      </c>
      <c r="Z13" s="21">
        <f>X13/(W13+X13)</f>
        <v>0.307511737089202</v>
      </c>
      <c r="AA13" s="22">
        <f>ABS((Y13-Z13))</f>
        <v>0.384976525821596</v>
      </c>
      <c r="AB13" s="23">
        <f>AF13/AG13</f>
        <v>3.24581005586592</v>
      </c>
      <c r="AC13" s="24">
        <f>AG13/AF13</f>
        <v>0.308089500860585</v>
      </c>
      <c r="AD13" s="20">
        <f>AD12+1</f>
        <v>12</v>
      </c>
      <c r="AE13" s="20">
        <f>AE12+7</f>
        <v>84</v>
      </c>
      <c r="AF13" s="20">
        <f>COMBIN(AE13,2)</f>
        <v>3486</v>
      </c>
      <c r="AG13" s="20">
        <f>AD13*AE13+IF(AD13&lt;2,,COMBIN(AD13,2))</f>
        <v>1074</v>
      </c>
      <c r="AH13" s="21">
        <f>AF13/(AF13+AG13)</f>
        <v>0.764473684210526</v>
      </c>
      <c r="AI13" s="21">
        <f>AG13/(AF13+AG13)</f>
        <v>0.235526315789474</v>
      </c>
      <c r="AJ13" s="22">
        <f>ABS((AH13-AI13))</f>
        <v>0.5289473684210521</v>
      </c>
      <c r="AK13" s="23">
        <f>AO13/AP13</f>
        <v>6.23839009287926</v>
      </c>
      <c r="AL13" s="24">
        <f>AP13/AO13</f>
        <v>0.16029776674938</v>
      </c>
      <c r="AM13" s="20">
        <f>AM12+1</f>
        <v>12</v>
      </c>
      <c r="AN13" s="20">
        <f>AN12+13</f>
        <v>156</v>
      </c>
      <c r="AO13" s="20">
        <f>COMBIN(AN13,2)</f>
        <v>12090</v>
      </c>
      <c r="AP13" s="20">
        <f>AM13*AN13+IF(AM13&lt;2,,COMBIN(AM13,2))</f>
        <v>1938</v>
      </c>
      <c r="AQ13" s="21">
        <f>AO13/(AO13+AP13)</f>
        <v>0.861847733105218</v>
      </c>
      <c r="AR13" s="21">
        <f>AP13/(AO13+AP13)</f>
        <v>0.138152266894782</v>
      </c>
      <c r="AS13" s="22">
        <f>ABS((AQ13-AR13))</f>
        <v>0.723695466210436</v>
      </c>
      <c r="AT13" s="23">
        <f>AX13/AY13</f>
        <v>4999.729179079290</v>
      </c>
      <c r="AU13" s="24">
        <f>AY13/AX13</f>
        <v>0.000200010833423612</v>
      </c>
      <c r="AV13" s="20">
        <f>AV12+1</f>
        <v>12</v>
      </c>
      <c r="AW13" s="20">
        <f>AW12+BC11</f>
        <v>120000</v>
      </c>
      <c r="AX13" s="20">
        <f>COMBIN(AW13,2)</f>
        <v>7199940000</v>
      </c>
      <c r="AY13" s="20">
        <f>AV13*AW13+IF(AV13&lt;2,,COMBIN(AV13,2))</f>
        <v>1440066</v>
      </c>
      <c r="AZ13" s="21">
        <f>AX13/(AX13+AY13)</f>
        <v>0.99980002916291</v>
      </c>
      <c r="BA13" s="21">
        <f>AY13/(AX13+AY13)</f>
        <v>0.000199970837089825</v>
      </c>
      <c r="BB13" s="21">
        <f>ABS((AZ13-BA13))</f>
        <v>0.99960005832582</v>
      </c>
      <c r="BC13" s="25">
        <v>10000</v>
      </c>
      <c r="BD13" s="29">
        <f>BH13/BI13</f>
        <v>0.314285714285714</v>
      </c>
      <c r="BE13" s="24">
        <f>BI13/BH13</f>
        <v>3.18181818181818</v>
      </c>
      <c r="BF13" s="20">
        <f>BF12+1</f>
        <v>12</v>
      </c>
      <c r="BG13" s="20">
        <f>BG12+1</f>
        <v>12</v>
      </c>
      <c r="BH13" s="20">
        <f>COMBIN(BG13,2)</f>
        <v>66</v>
      </c>
      <c r="BI13" s="20">
        <f>BF13*BG13+IF(BF13&lt;2,,COMBIN(BF13,2))</f>
        <v>210</v>
      </c>
      <c r="BJ13" s="21">
        <f>BH13/(BH13+BI13)</f>
        <v>0.239130434782609</v>
      </c>
      <c r="BK13" s="21">
        <f>BI13/(BH13+BI13)</f>
        <v>0.760869565217391</v>
      </c>
      <c r="BL13" s="33">
        <f>ABS((BJ13-BK13))</f>
        <v>0.521739130434782</v>
      </c>
      <c r="BM13" s="29">
        <f>BQ13/BR13</f>
        <v>3.24581005586592</v>
      </c>
      <c r="BN13" s="24">
        <f>BR13/BQ13</f>
        <v>0.308089500860585</v>
      </c>
      <c r="BO13" s="20">
        <f>BO12+1</f>
        <v>12</v>
      </c>
      <c r="BP13" s="20">
        <f>BP12+7</f>
        <v>84</v>
      </c>
      <c r="BQ13" s="20">
        <f>COMBIN(BP13,2)</f>
        <v>3486</v>
      </c>
      <c r="BR13" s="20">
        <f>BO13*BP13+IF(BO13&lt;2,,COMBIN(BO13,2))</f>
        <v>1074</v>
      </c>
      <c r="BS13" s="21">
        <f>BQ13/(BQ13+BR13)</f>
        <v>0.764473684210526</v>
      </c>
      <c r="BT13" s="21">
        <f>BR13/(BQ13+BR13)</f>
        <v>0.235526315789474</v>
      </c>
      <c r="BU13" s="30">
        <f>ABS((BS13-BT13))</f>
        <v>0.5289473684210521</v>
      </c>
    </row>
    <row r="14" ht="17.65" customHeight="1">
      <c r="A14" s="31">
        <f>E14/F14</f>
        <v>1.26666666666667</v>
      </c>
      <c r="B14" s="32">
        <f>F14/E14</f>
        <v>0.789473684210526</v>
      </c>
      <c r="C14" s="20">
        <f>C13+1</f>
        <v>13</v>
      </c>
      <c r="D14" s="20">
        <f>D13+3</f>
        <v>39</v>
      </c>
      <c r="E14" s="20">
        <f>COMBIN(D14,2)</f>
        <v>741</v>
      </c>
      <c r="F14" s="20">
        <f>C14*D14+IF(C14&lt;2,,COMBIN(C14,2))</f>
        <v>585</v>
      </c>
      <c r="G14" s="21">
        <f>E14/(E14+F14)</f>
        <v>0.5588235294117651</v>
      </c>
      <c r="H14" s="21">
        <f>F14/(E14+F14)</f>
        <v>0.441176470588235</v>
      </c>
      <c r="I14" s="22">
        <f>ABS((G14-H14))</f>
        <v>0.11764705882353</v>
      </c>
      <c r="J14" s="23">
        <f>N14/O14</f>
        <v>0.78125</v>
      </c>
      <c r="K14" s="24">
        <f>O14/N14</f>
        <v>1.28</v>
      </c>
      <c r="L14" s="20">
        <f>L13+1</f>
        <v>13</v>
      </c>
      <c r="M14" s="20">
        <f>M13+2</f>
        <v>26</v>
      </c>
      <c r="N14" s="20">
        <f>COMBIN(M14,2)</f>
        <v>325</v>
      </c>
      <c r="O14" s="20">
        <f>L14*M14+IF(L14&lt;2,,COMBIN(L14,2))</f>
        <v>416</v>
      </c>
      <c r="P14" s="21">
        <f>N14/(N14+O14)</f>
        <v>0.43859649122807</v>
      </c>
      <c r="Q14" s="21">
        <f>O14/(N14+O14)</f>
        <v>0.56140350877193</v>
      </c>
      <c r="R14" s="22">
        <f>ABS((P14-Q14))</f>
        <v>0.12280701754386</v>
      </c>
      <c r="S14" s="23">
        <f>W14/X14</f>
        <v>2.25352112676056</v>
      </c>
      <c r="T14" s="24">
        <f>X14/W14</f>
        <v>0.44375</v>
      </c>
      <c r="U14" s="20">
        <f>U13+1</f>
        <v>13</v>
      </c>
      <c r="V14" s="20">
        <f>V13+5</f>
        <v>65</v>
      </c>
      <c r="W14" s="20">
        <f>COMBIN(V14,2)</f>
        <v>2080</v>
      </c>
      <c r="X14" s="20">
        <f>U14*V14+IF(U14&lt;2,,COMBIN(U14,2))</f>
        <v>923</v>
      </c>
      <c r="Y14" s="21">
        <f>W14/(W14+X14)</f>
        <v>0.6926406926406929</v>
      </c>
      <c r="Z14" s="21">
        <f>X14/(W14+X14)</f>
        <v>0.307359307359307</v>
      </c>
      <c r="AA14" s="22">
        <f>ABS((Y14-Z14))</f>
        <v>0.385281385281386</v>
      </c>
      <c r="AB14" s="23">
        <f>AF14/AG14</f>
        <v>3.24742268041237</v>
      </c>
      <c r="AC14" s="24">
        <f>AG14/AF14</f>
        <v>0.307936507936508</v>
      </c>
      <c r="AD14" s="20">
        <f>AD13+1</f>
        <v>13</v>
      </c>
      <c r="AE14" s="20">
        <f>AE13+7</f>
        <v>91</v>
      </c>
      <c r="AF14" s="20">
        <f>COMBIN(AE14,2)</f>
        <v>4095</v>
      </c>
      <c r="AG14" s="20">
        <f>AD14*AE14+IF(AD14&lt;2,,COMBIN(AD14,2))</f>
        <v>1261</v>
      </c>
      <c r="AH14" s="21">
        <f>AF14/(AF14+AG14)</f>
        <v>0.7645631067961171</v>
      </c>
      <c r="AI14" s="21">
        <f>AG14/(AF14+AG14)</f>
        <v>0.235436893203883</v>
      </c>
      <c r="AJ14" s="22">
        <f>ABS((AH14-AI14))</f>
        <v>0.529126213592234</v>
      </c>
      <c r="AK14" s="23">
        <f>AO14/AP14</f>
        <v>6.24</v>
      </c>
      <c r="AL14" s="24">
        <f>AP14/AO14</f>
        <v>0.16025641025641</v>
      </c>
      <c r="AM14" s="20">
        <f>AM13+1</f>
        <v>13</v>
      </c>
      <c r="AN14" s="20">
        <f>AN13+13</f>
        <v>169</v>
      </c>
      <c r="AO14" s="20">
        <f>COMBIN(AN14,2)</f>
        <v>14196</v>
      </c>
      <c r="AP14" s="20">
        <f>AM14*AN14+IF(AM14&lt;2,,COMBIN(AM14,2))</f>
        <v>2275</v>
      </c>
      <c r="AQ14" s="21">
        <f>AO14/(AO14+AP14)</f>
        <v>0.8618784530386741</v>
      </c>
      <c r="AR14" s="21">
        <f>AP14/(AO14+AP14)</f>
        <v>0.138121546961326</v>
      </c>
      <c r="AS14" s="22">
        <f>ABS((AQ14-AR14))</f>
        <v>0.723756906077348</v>
      </c>
      <c r="AT14" s="23">
        <f>AX14/AY14</f>
        <v>4999.730781656230</v>
      </c>
      <c r="AU14" s="24">
        <f>AY14/AX14</f>
        <v>0.00020001076931361</v>
      </c>
      <c r="AV14" s="20">
        <f>AV13+1</f>
        <v>13</v>
      </c>
      <c r="AW14" s="20">
        <f>AW13+BC12</f>
        <v>130000</v>
      </c>
      <c r="AX14" s="20">
        <f>COMBIN(AW14,2)</f>
        <v>8449935000</v>
      </c>
      <c r="AY14" s="20">
        <f>AV14*AW14+IF(AV14&lt;2,,COMBIN(AV14,2))</f>
        <v>1690078</v>
      </c>
      <c r="AZ14" s="21">
        <f>AX14/(AX14+AY14)</f>
        <v>0.999800029226995</v>
      </c>
      <c r="BA14" s="21">
        <f>AY14/(AX14+AY14)</f>
        <v>0.000199970773005461</v>
      </c>
      <c r="BB14" s="21">
        <f>ABS((AZ14-BA14))</f>
        <v>0.99960005845399</v>
      </c>
      <c r="BC14" s="25">
        <v>10000</v>
      </c>
      <c r="BD14" s="29">
        <f>BH14/BI14</f>
        <v>0.315789473684211</v>
      </c>
      <c r="BE14" s="24">
        <f>BI14/BH14</f>
        <v>3.16666666666667</v>
      </c>
      <c r="BF14" s="20">
        <f>BF13+1</f>
        <v>13</v>
      </c>
      <c r="BG14" s="20">
        <f>BG13+1</f>
        <v>13</v>
      </c>
      <c r="BH14" s="20">
        <f>COMBIN(BG14,2)</f>
        <v>78</v>
      </c>
      <c r="BI14" s="20">
        <f>BF14*BG14+IF(BF14&lt;2,,COMBIN(BF14,2))</f>
        <v>247</v>
      </c>
      <c r="BJ14" s="21">
        <f>BH14/(BH14+BI14)</f>
        <v>0.24</v>
      </c>
      <c r="BK14" s="21">
        <f>BI14/(BH14+BI14)</f>
        <v>0.76</v>
      </c>
      <c r="BL14" s="33">
        <f>ABS((BJ14-BK14))</f>
        <v>0.52</v>
      </c>
      <c r="BM14" s="29">
        <f>BQ14/BR14</f>
        <v>3.24742268041237</v>
      </c>
      <c r="BN14" s="24">
        <f>BR14/BQ14</f>
        <v>0.307936507936508</v>
      </c>
      <c r="BO14" s="20">
        <f>BO13+1</f>
        <v>13</v>
      </c>
      <c r="BP14" s="20">
        <f>BP13+7</f>
        <v>91</v>
      </c>
      <c r="BQ14" s="20">
        <f>COMBIN(BP14,2)</f>
        <v>4095</v>
      </c>
      <c r="BR14" s="20">
        <f>BO14*BP14+IF(BO14&lt;2,,COMBIN(BO14,2))</f>
        <v>1261</v>
      </c>
      <c r="BS14" s="21">
        <f>BQ14/(BQ14+BR14)</f>
        <v>0.7645631067961171</v>
      </c>
      <c r="BT14" s="21">
        <f>BR14/(BQ14+BR14)</f>
        <v>0.235436893203883</v>
      </c>
      <c r="BU14" s="30">
        <f>ABS((BS14-BT14))</f>
        <v>0.529126213592234</v>
      </c>
    </row>
    <row r="15" ht="17.65" customHeight="1">
      <c r="A15" s="31">
        <f>E15/F15</f>
        <v>1.2680412371134</v>
      </c>
      <c r="B15" s="32">
        <f>F15/E15</f>
        <v>0.788617886178862</v>
      </c>
      <c r="C15" s="20">
        <f>C14+1</f>
        <v>14</v>
      </c>
      <c r="D15" s="20">
        <f>D14+3</f>
        <v>42</v>
      </c>
      <c r="E15" s="20">
        <f>COMBIN(D15,2)</f>
        <v>861</v>
      </c>
      <c r="F15" s="20">
        <f>C15*D15+IF(C15&lt;2,,COMBIN(C15,2))</f>
        <v>679</v>
      </c>
      <c r="G15" s="21">
        <f>E15/(E15+F15)</f>
        <v>0.559090909090909</v>
      </c>
      <c r="H15" s="21">
        <f>F15/(E15+F15)</f>
        <v>0.440909090909091</v>
      </c>
      <c r="I15" s="22">
        <f>ABS((G15-H15))</f>
        <v>0.118181818181818</v>
      </c>
      <c r="J15" s="23">
        <f>N15/O15</f>
        <v>0.7826086956521739</v>
      </c>
      <c r="K15" s="24">
        <f>O15/N15</f>
        <v>1.27777777777778</v>
      </c>
      <c r="L15" s="20">
        <f>L14+1</f>
        <v>14</v>
      </c>
      <c r="M15" s="20">
        <f>M14+2</f>
        <v>28</v>
      </c>
      <c r="N15" s="20">
        <f>COMBIN(M15,2)</f>
        <v>378</v>
      </c>
      <c r="O15" s="20">
        <f>L15*M15+IF(L15&lt;2,,COMBIN(L15,2))</f>
        <v>483</v>
      </c>
      <c r="P15" s="21">
        <f>N15/(N15+O15)</f>
        <v>0.439024390243902</v>
      </c>
      <c r="Q15" s="21">
        <f>O15/(N15+O15)</f>
        <v>0.5609756097560979</v>
      </c>
      <c r="R15" s="22">
        <f>ABS((P15-Q15))</f>
        <v>0.121951219512196</v>
      </c>
      <c r="S15" s="23">
        <f>W15/X15</f>
        <v>2.25490196078431</v>
      </c>
      <c r="T15" s="24">
        <f>X15/W15</f>
        <v>0.443478260869565</v>
      </c>
      <c r="U15" s="20">
        <f>U14+1</f>
        <v>14</v>
      </c>
      <c r="V15" s="20">
        <f>V14+5</f>
        <v>70</v>
      </c>
      <c r="W15" s="20">
        <f>COMBIN(V15,2)</f>
        <v>2415</v>
      </c>
      <c r="X15" s="20">
        <f>U15*V15+IF(U15&lt;2,,COMBIN(U15,2))</f>
        <v>1071</v>
      </c>
      <c r="Y15" s="21">
        <f>W15/(W15+X15)</f>
        <v>0.692771084337349</v>
      </c>
      <c r="Z15" s="21">
        <f>X15/(W15+X15)</f>
        <v>0.307228915662651</v>
      </c>
      <c r="AA15" s="22">
        <f>ABS((Y15-Z15))</f>
        <v>0.385542168674698</v>
      </c>
      <c r="AB15" s="23">
        <f>AF15/AG15</f>
        <v>3.2488038277512</v>
      </c>
      <c r="AC15" s="24">
        <f>AG15/AF15</f>
        <v>0.30780559646539</v>
      </c>
      <c r="AD15" s="20">
        <f>AD14+1</f>
        <v>14</v>
      </c>
      <c r="AE15" s="20">
        <f>AE14+7</f>
        <v>98</v>
      </c>
      <c r="AF15" s="20">
        <f>COMBIN(AE15,2)</f>
        <v>4753</v>
      </c>
      <c r="AG15" s="20">
        <f>AD15*AE15+IF(AD15&lt;2,,COMBIN(AD15,2))</f>
        <v>1463</v>
      </c>
      <c r="AH15" s="21">
        <f>AF15/(AF15+AG15)</f>
        <v>0.76463963963964</v>
      </c>
      <c r="AI15" s="21">
        <f>AG15/(AF15+AG15)</f>
        <v>0.23536036036036</v>
      </c>
      <c r="AJ15" s="22">
        <f>ABS((AH15-AI15))</f>
        <v>0.52927927927928</v>
      </c>
      <c r="AK15" s="23">
        <f>AO15/AP15</f>
        <v>6.24137931034483</v>
      </c>
      <c r="AL15" s="24">
        <f>AP15/AO15</f>
        <v>0.160220994475138</v>
      </c>
      <c r="AM15" s="20">
        <f>AM14+1</f>
        <v>14</v>
      </c>
      <c r="AN15" s="20">
        <f>AN14+13</f>
        <v>182</v>
      </c>
      <c r="AO15" s="20">
        <f>COMBIN(AN15,2)</f>
        <v>16471</v>
      </c>
      <c r="AP15" s="20">
        <f>AM15*AN15+IF(AM15&lt;2,,COMBIN(AM15,2))</f>
        <v>2639</v>
      </c>
      <c r="AQ15" s="21">
        <f>AO15/(AO15+AP15)</f>
        <v>0.861904761904762</v>
      </c>
      <c r="AR15" s="21">
        <f>AP15/(AO15+AP15)</f>
        <v>0.138095238095238</v>
      </c>
      <c r="AS15" s="22">
        <f>ABS((AQ15-AR15))</f>
        <v>0.723809523809524</v>
      </c>
      <c r="AT15" s="23">
        <f>AX15/AY15</f>
        <v>4999.732155292790</v>
      </c>
      <c r="AU15" s="24">
        <f>AY15/AX15</f>
        <v>0.000200010714362245</v>
      </c>
      <c r="AV15" s="20">
        <f>AV14+1</f>
        <v>14</v>
      </c>
      <c r="AW15" s="20">
        <f>AW14+BC13</f>
        <v>140000</v>
      </c>
      <c r="AX15" s="20">
        <f>COMBIN(AW15,2)</f>
        <v>9799930000</v>
      </c>
      <c r="AY15" s="20">
        <f>AV15*AW15+IF(AV15&lt;2,,COMBIN(AV15,2))</f>
        <v>1960091</v>
      </c>
      <c r="AZ15" s="21">
        <f>AX15/(AX15+AY15)</f>
        <v>0.999800029281924</v>
      </c>
      <c r="BA15" s="21">
        <f>AY15/(AX15+AY15)</f>
        <v>0.000199970718076072</v>
      </c>
      <c r="BB15" s="21">
        <f>ABS((AZ15-BA15))</f>
        <v>0.999600058563848</v>
      </c>
      <c r="BC15" s="25">
        <v>10000</v>
      </c>
      <c r="BD15" s="29">
        <f>BH15/BI15</f>
        <v>0.317073170731707</v>
      </c>
      <c r="BE15" s="24">
        <f>BI15/BH15</f>
        <v>3.15384615384615</v>
      </c>
      <c r="BF15" s="20">
        <f>BF14+1</f>
        <v>14</v>
      </c>
      <c r="BG15" s="20">
        <f>BG14+1</f>
        <v>14</v>
      </c>
      <c r="BH15" s="20">
        <f>COMBIN(BG15,2)</f>
        <v>91</v>
      </c>
      <c r="BI15" s="20">
        <f>BF15*BG15+IF(BF15&lt;2,,COMBIN(BF15,2))</f>
        <v>287</v>
      </c>
      <c r="BJ15" s="21">
        <f>BH15/(BH15+BI15)</f>
        <v>0.240740740740741</v>
      </c>
      <c r="BK15" s="21">
        <f>BI15/(BH15+BI15)</f>
        <v>0.759259259259259</v>
      </c>
      <c r="BL15" s="33">
        <f>ABS((BJ15-BK15))</f>
        <v>0.518518518518518</v>
      </c>
      <c r="BM15" s="29">
        <f>BQ15/BR15</f>
        <v>3.2488038277512</v>
      </c>
      <c r="BN15" s="24">
        <f>BR15/BQ15</f>
        <v>0.30780559646539</v>
      </c>
      <c r="BO15" s="20">
        <f>BO14+1</f>
        <v>14</v>
      </c>
      <c r="BP15" s="20">
        <f>BP14+7</f>
        <v>98</v>
      </c>
      <c r="BQ15" s="20">
        <f>COMBIN(BP15,2)</f>
        <v>4753</v>
      </c>
      <c r="BR15" s="20">
        <f>BO15*BP15+IF(BO15&lt;2,,COMBIN(BO15,2))</f>
        <v>1463</v>
      </c>
      <c r="BS15" s="21">
        <f>BQ15/(BQ15+BR15)</f>
        <v>0.76463963963964</v>
      </c>
      <c r="BT15" s="21">
        <f>BR15/(BQ15+BR15)</f>
        <v>0.23536036036036</v>
      </c>
      <c r="BU15" s="30">
        <f>ABS((BS15-BT15))</f>
        <v>0.52927927927928</v>
      </c>
    </row>
    <row r="16" ht="17.65" customHeight="1">
      <c r="A16" s="31">
        <f>E16/F16</f>
        <v>1.26923076923077</v>
      </c>
      <c r="B16" s="32">
        <f>F16/E16</f>
        <v>0.787878787878788</v>
      </c>
      <c r="C16" s="20">
        <f>C15+1</f>
        <v>15</v>
      </c>
      <c r="D16" s="20">
        <f>D15+3</f>
        <v>45</v>
      </c>
      <c r="E16" s="20">
        <f>COMBIN(D16,2)</f>
        <v>990</v>
      </c>
      <c r="F16" s="20">
        <f>C16*D16+IF(C16&lt;2,,COMBIN(C16,2))</f>
        <v>780</v>
      </c>
      <c r="G16" s="21">
        <f>E16/(E16+F16)</f>
        <v>0.559322033898305</v>
      </c>
      <c r="H16" s="21">
        <f>F16/(E16+F16)</f>
        <v>0.440677966101695</v>
      </c>
      <c r="I16" s="22">
        <f>ABS((G16-H16))</f>
        <v>0.11864406779661</v>
      </c>
      <c r="J16" s="23">
        <f>N16/O16</f>
        <v>0.783783783783784</v>
      </c>
      <c r="K16" s="24">
        <f>O16/N16</f>
        <v>1.27586206896552</v>
      </c>
      <c r="L16" s="20">
        <f>L15+1</f>
        <v>15</v>
      </c>
      <c r="M16" s="20">
        <f>M15+2</f>
        <v>30</v>
      </c>
      <c r="N16" s="20">
        <f>COMBIN(M16,2)</f>
        <v>435</v>
      </c>
      <c r="O16" s="20">
        <f>L16*M16+IF(L16&lt;2,,COMBIN(L16,2))</f>
        <v>555</v>
      </c>
      <c r="P16" s="21">
        <f>N16/(N16+O16)</f>
        <v>0.439393939393939</v>
      </c>
      <c r="Q16" s="21">
        <f>O16/(N16+O16)</f>
        <v>0.560606060606061</v>
      </c>
      <c r="R16" s="22">
        <f>ABS((P16-Q16))</f>
        <v>0.121212121212122</v>
      </c>
      <c r="S16" s="23">
        <f>W16/X16</f>
        <v>2.25609756097561</v>
      </c>
      <c r="T16" s="24">
        <f>X16/W16</f>
        <v>0.443243243243243</v>
      </c>
      <c r="U16" s="20">
        <f>U15+1</f>
        <v>15</v>
      </c>
      <c r="V16" s="20">
        <f>V15+5</f>
        <v>75</v>
      </c>
      <c r="W16" s="20">
        <f>COMBIN(V16,2)</f>
        <v>2775</v>
      </c>
      <c r="X16" s="20">
        <f>U16*V16+IF(U16&lt;2,,COMBIN(U16,2))</f>
        <v>1230</v>
      </c>
      <c r="Y16" s="21">
        <f>W16/(W16+X16)</f>
        <v>0.6928838951310859</v>
      </c>
      <c r="Z16" s="21">
        <f>X16/(W16+X16)</f>
        <v>0.307116104868914</v>
      </c>
      <c r="AA16" s="22">
        <f>ABS((Y16-Z16))</f>
        <v>0.385767790262172</v>
      </c>
      <c r="AB16" s="23">
        <f>AF16/AG16</f>
        <v>3.25</v>
      </c>
      <c r="AC16" s="24">
        <f>AG16/AF16</f>
        <v>0.307692307692308</v>
      </c>
      <c r="AD16" s="20">
        <f>AD15+1</f>
        <v>15</v>
      </c>
      <c r="AE16" s="20">
        <f>AE15+7</f>
        <v>105</v>
      </c>
      <c r="AF16" s="20">
        <f>COMBIN(AE16,2)</f>
        <v>5460</v>
      </c>
      <c r="AG16" s="20">
        <f>AD16*AE16+IF(AD16&lt;2,,COMBIN(AD16,2))</f>
        <v>1680</v>
      </c>
      <c r="AH16" s="21">
        <f>AF16/(AF16+AG16)</f>
        <v>0.764705882352941</v>
      </c>
      <c r="AI16" s="21">
        <f>AG16/(AF16+AG16)</f>
        <v>0.235294117647059</v>
      </c>
      <c r="AJ16" s="22">
        <f>ABS((AH16-AI16))</f>
        <v>0.529411764705882</v>
      </c>
      <c r="AK16" s="23">
        <f>AO16/AP16</f>
        <v>6.24257425742574</v>
      </c>
      <c r="AL16" s="24">
        <f>AP16/AO16</f>
        <v>0.160190325138779</v>
      </c>
      <c r="AM16" s="20">
        <f>AM15+1</f>
        <v>15</v>
      </c>
      <c r="AN16" s="20">
        <f>AN15+13</f>
        <v>195</v>
      </c>
      <c r="AO16" s="20">
        <f>COMBIN(AN16,2)</f>
        <v>18915</v>
      </c>
      <c r="AP16" s="20">
        <f>AM16*AN16+IF(AM16&lt;2,,COMBIN(AM16,2))</f>
        <v>3030</v>
      </c>
      <c r="AQ16" s="21">
        <f>AO16/(AO16+AP16)</f>
        <v>0.861927546138072</v>
      </c>
      <c r="AR16" s="21">
        <f>AP16/(AO16+AP16)</f>
        <v>0.138072453861928</v>
      </c>
      <c r="AS16" s="22">
        <f>ABS((AQ16-AR16))</f>
        <v>0.723855092276144</v>
      </c>
      <c r="AT16" s="23">
        <f>AX16/AY16</f>
        <v>4999.7333457772</v>
      </c>
      <c r="AU16" s="24">
        <f>AY16/AX16</f>
        <v>0.000200010666737778</v>
      </c>
      <c r="AV16" s="20">
        <f>AV15+1</f>
        <v>15</v>
      </c>
      <c r="AW16" s="20">
        <f>AW15+BC14</f>
        <v>150000</v>
      </c>
      <c r="AX16" s="20">
        <f>COMBIN(AW16,2)</f>
        <v>11249925000</v>
      </c>
      <c r="AY16" s="20">
        <f>AV16*AW16+IF(AV16&lt;2,,COMBIN(AV16,2))</f>
        <v>2250105</v>
      </c>
      <c r="AZ16" s="21">
        <f>AX16/(AX16+AY16)</f>
        <v>0.999800029329529</v>
      </c>
      <c r="BA16" s="21">
        <f>AY16/(AX16+AY16)</f>
        <v>0.000199970670470649</v>
      </c>
      <c r="BB16" s="21">
        <f>ABS((AZ16-BA16))</f>
        <v>0.999600058659058</v>
      </c>
      <c r="BC16" s="25">
        <v>10000</v>
      </c>
      <c r="BD16" s="29">
        <f>BH16/BI16</f>
        <v>0.318181818181818</v>
      </c>
      <c r="BE16" s="24">
        <f>BI16/BH16</f>
        <v>3.14285714285714</v>
      </c>
      <c r="BF16" s="20">
        <f>BF15+1</f>
        <v>15</v>
      </c>
      <c r="BG16" s="20">
        <f>BG15+1</f>
        <v>15</v>
      </c>
      <c r="BH16" s="20">
        <f>COMBIN(BG16,2)</f>
        <v>105</v>
      </c>
      <c r="BI16" s="20">
        <f>BF16*BG16+IF(BF16&lt;2,,COMBIN(BF16,2))</f>
        <v>330</v>
      </c>
      <c r="BJ16" s="21">
        <f>BH16/(BH16+BI16)</f>
        <v>0.241379310344828</v>
      </c>
      <c r="BK16" s="21">
        <f>BI16/(BH16+BI16)</f>
        <v>0.758620689655172</v>
      </c>
      <c r="BL16" s="33">
        <f>ABS((BJ16-BK16))</f>
        <v>0.517241379310344</v>
      </c>
      <c r="BM16" s="29">
        <f>BQ16/BR16</f>
        <v>3.25</v>
      </c>
      <c r="BN16" s="24">
        <f>BR16/BQ16</f>
        <v>0.307692307692308</v>
      </c>
      <c r="BO16" s="20">
        <f>BO15+1</f>
        <v>15</v>
      </c>
      <c r="BP16" s="20">
        <f>BP15+7</f>
        <v>105</v>
      </c>
      <c r="BQ16" s="20">
        <f>COMBIN(BP16,2)</f>
        <v>5460</v>
      </c>
      <c r="BR16" s="20">
        <f>BO16*BP16+IF(BO16&lt;2,,COMBIN(BO16,2))</f>
        <v>1680</v>
      </c>
      <c r="BS16" s="21">
        <f>BQ16/(BQ16+BR16)</f>
        <v>0.764705882352941</v>
      </c>
      <c r="BT16" s="21">
        <f>BR16/(BQ16+BR16)</f>
        <v>0.235294117647059</v>
      </c>
      <c r="BU16" s="30">
        <f>ABS((BS16-BT16))</f>
        <v>0.529411764705882</v>
      </c>
    </row>
    <row r="17" ht="17.65" customHeight="1">
      <c r="A17" s="31">
        <f>E17/F17</f>
        <v>1.27027027027027</v>
      </c>
      <c r="B17" s="32">
        <f>F17/E17</f>
        <v>0.787234042553191</v>
      </c>
      <c r="C17" s="20">
        <f>C16+1</f>
        <v>16</v>
      </c>
      <c r="D17" s="20">
        <f>D16+3</f>
        <v>48</v>
      </c>
      <c r="E17" s="20">
        <f>COMBIN(D17,2)</f>
        <v>1128</v>
      </c>
      <c r="F17" s="20">
        <f>C17*D17+IF(C17&lt;2,,COMBIN(C17,2))</f>
        <v>888</v>
      </c>
      <c r="G17" s="21">
        <f>E17/(E17+F17)</f>
        <v>0.55952380952381</v>
      </c>
      <c r="H17" s="21">
        <f>F17/(E17+F17)</f>
        <v>0.44047619047619</v>
      </c>
      <c r="I17" s="22">
        <f>ABS((G17-H17))</f>
        <v>0.11904761904762</v>
      </c>
      <c r="J17" s="23">
        <f>N17/O17</f>
        <v>0.784810126582278</v>
      </c>
      <c r="K17" s="24">
        <f>O17/N17</f>
        <v>1.2741935483871</v>
      </c>
      <c r="L17" s="20">
        <f>L16+1</f>
        <v>16</v>
      </c>
      <c r="M17" s="20">
        <f>M16+2</f>
        <v>32</v>
      </c>
      <c r="N17" s="20">
        <f>COMBIN(M17,2)</f>
        <v>496</v>
      </c>
      <c r="O17" s="20">
        <f>L17*M17+IF(L17&lt;2,,COMBIN(L17,2))</f>
        <v>632</v>
      </c>
      <c r="P17" s="21">
        <f>N17/(N17+O17)</f>
        <v>0.439716312056738</v>
      </c>
      <c r="Q17" s="21">
        <f>O17/(N17+O17)</f>
        <v>0.560283687943262</v>
      </c>
      <c r="R17" s="22">
        <f>ABS((P17-Q17))</f>
        <v>0.120567375886524</v>
      </c>
      <c r="S17" s="23">
        <f>W17/X17</f>
        <v>2.25714285714286</v>
      </c>
      <c r="T17" s="24">
        <f>X17/W17</f>
        <v>0.443037974683544</v>
      </c>
      <c r="U17" s="20">
        <f>U16+1</f>
        <v>16</v>
      </c>
      <c r="V17" s="20">
        <f>V16+5</f>
        <v>80</v>
      </c>
      <c r="W17" s="20">
        <f>COMBIN(V17,2)</f>
        <v>3160</v>
      </c>
      <c r="X17" s="20">
        <f>U17*V17+IF(U17&lt;2,,COMBIN(U17,2))</f>
        <v>1400</v>
      </c>
      <c r="Y17" s="21">
        <f>W17/(W17+X17)</f>
        <v>0.692982456140351</v>
      </c>
      <c r="Z17" s="21">
        <f>X17/(W17+X17)</f>
        <v>0.307017543859649</v>
      </c>
      <c r="AA17" s="22">
        <f>ABS((Y17-Z17))</f>
        <v>0.385964912280702</v>
      </c>
      <c r="AB17" s="23">
        <f>AF17/AG17</f>
        <v>3.2510460251046</v>
      </c>
      <c r="AC17" s="24">
        <f>AG17/AF17</f>
        <v>0.307593307593308</v>
      </c>
      <c r="AD17" s="20">
        <f>AD16+1</f>
        <v>16</v>
      </c>
      <c r="AE17" s="20">
        <f>AE16+7</f>
        <v>112</v>
      </c>
      <c r="AF17" s="20">
        <f>COMBIN(AE17,2)</f>
        <v>6216</v>
      </c>
      <c r="AG17" s="20">
        <f>AD17*AE17+IF(AD17&lt;2,,COMBIN(AD17,2))</f>
        <v>1912</v>
      </c>
      <c r="AH17" s="21">
        <f>AF17/(AF17+AG17)</f>
        <v>0.764763779527559</v>
      </c>
      <c r="AI17" s="21">
        <f>AG17/(AF17+AG17)</f>
        <v>0.235236220472441</v>
      </c>
      <c r="AJ17" s="22">
        <f>ABS((AH17-AI17))</f>
        <v>0.5295275590551179</v>
      </c>
      <c r="AK17" s="23">
        <f>AO17/AP17</f>
        <v>6.24361948955916</v>
      </c>
      <c r="AL17" s="24">
        <f>AP17/AO17</f>
        <v>0.160163507989595</v>
      </c>
      <c r="AM17" s="20">
        <f>AM16+1</f>
        <v>16</v>
      </c>
      <c r="AN17" s="20">
        <f>AN16+13</f>
        <v>208</v>
      </c>
      <c r="AO17" s="20">
        <f>COMBIN(AN17,2)</f>
        <v>21528</v>
      </c>
      <c r="AP17" s="20">
        <f>AM17*AN17+IF(AM17&lt;2,,COMBIN(AM17,2))</f>
        <v>3448</v>
      </c>
      <c r="AQ17" s="21">
        <f>AO17/(AO17+AP17)</f>
        <v>0.861947469570788</v>
      </c>
      <c r="AR17" s="21">
        <f>AP17/(AO17+AP17)</f>
        <v>0.138052530429212</v>
      </c>
      <c r="AS17" s="22">
        <f>ABS((AQ17-AR17))</f>
        <v>0.723894939141576</v>
      </c>
      <c r="AT17" s="23">
        <f>AX17/AY17</f>
        <v>4999.734387450590</v>
      </c>
      <c r="AU17" s="24">
        <f>AY17/AX17</f>
        <v>0.000200010625066407</v>
      </c>
      <c r="AV17" s="20">
        <f>AV16+1</f>
        <v>16</v>
      </c>
      <c r="AW17" s="20">
        <f>AW16+BC15</f>
        <v>160000</v>
      </c>
      <c r="AX17" s="20">
        <f>COMBIN(AW17,2)</f>
        <v>12799920000</v>
      </c>
      <c r="AY17" s="20">
        <f>AV17*AW17+IF(AV17&lt;2,,COMBIN(AV17,2))</f>
        <v>2560120</v>
      </c>
      <c r="AZ17" s="21">
        <f>AX17/(AX17+AY17)</f>
        <v>0.999800029371184</v>
      </c>
      <c r="BA17" s="21">
        <f>AY17/(AX17+AY17)</f>
        <v>0.000199970628815942</v>
      </c>
      <c r="BB17" s="21">
        <f>ABS((AZ17-BA17))</f>
        <v>0.999600058742368</v>
      </c>
      <c r="BC17" s="25">
        <v>10000</v>
      </c>
      <c r="BD17" s="29">
        <f>BH17/BI17</f>
        <v>0.319148936170213</v>
      </c>
      <c r="BE17" s="24">
        <f>BI17/BH17</f>
        <v>3.13333333333333</v>
      </c>
      <c r="BF17" s="20">
        <f>BF16+1</f>
        <v>16</v>
      </c>
      <c r="BG17" s="20">
        <f>BG16+1</f>
        <v>16</v>
      </c>
      <c r="BH17" s="20">
        <f>COMBIN(BG17,2)</f>
        <v>120</v>
      </c>
      <c r="BI17" s="20">
        <f>BF17*BG17+IF(BF17&lt;2,,COMBIN(BF17,2))</f>
        <v>376</v>
      </c>
      <c r="BJ17" s="21">
        <f>BH17/(BH17+BI17)</f>
        <v>0.241935483870968</v>
      </c>
      <c r="BK17" s="21">
        <f>BI17/(BH17+BI17)</f>
        <v>0.758064516129032</v>
      </c>
      <c r="BL17" s="33">
        <f>ABS((BJ17-BK17))</f>
        <v>0.5161290322580639</v>
      </c>
      <c r="BM17" s="29">
        <f>BQ17/BR17</f>
        <v>3.2510460251046</v>
      </c>
      <c r="BN17" s="24">
        <f>BR17/BQ17</f>
        <v>0.307593307593308</v>
      </c>
      <c r="BO17" s="20">
        <f>BO16+1</f>
        <v>16</v>
      </c>
      <c r="BP17" s="20">
        <f>BP16+7</f>
        <v>112</v>
      </c>
      <c r="BQ17" s="20">
        <f>COMBIN(BP17,2)</f>
        <v>6216</v>
      </c>
      <c r="BR17" s="20">
        <f>BO17*BP17+IF(BO17&lt;2,,COMBIN(BO17,2))</f>
        <v>1912</v>
      </c>
      <c r="BS17" s="21">
        <f>BQ17/(BQ17+BR17)</f>
        <v>0.764763779527559</v>
      </c>
      <c r="BT17" s="21">
        <f>BR17/(BQ17+BR17)</f>
        <v>0.235236220472441</v>
      </c>
      <c r="BU17" s="30">
        <f>ABS((BS17-BT17))</f>
        <v>0.5295275590551179</v>
      </c>
    </row>
    <row r="18" ht="17.65" customHeight="1">
      <c r="A18" s="31">
        <f>E18/F18</f>
        <v>1.27118644067797</v>
      </c>
      <c r="B18" s="32">
        <f>F18/E18</f>
        <v>0.786666666666667</v>
      </c>
      <c r="C18" s="20">
        <f>C17+1</f>
        <v>17</v>
      </c>
      <c r="D18" s="20">
        <f>D17+3</f>
        <v>51</v>
      </c>
      <c r="E18" s="20">
        <f>COMBIN(D18,2)</f>
        <v>1275</v>
      </c>
      <c r="F18" s="20">
        <f>C18*D18+IF(C18&lt;2,,COMBIN(C18,2))</f>
        <v>1003</v>
      </c>
      <c r="G18" s="21">
        <f>E18/(E18+F18)</f>
        <v>0.5597014925373131</v>
      </c>
      <c r="H18" s="21">
        <f>F18/(E18+F18)</f>
        <v>0.440298507462687</v>
      </c>
      <c r="I18" s="22">
        <f>ABS((G18-H18))</f>
        <v>0.119402985074626</v>
      </c>
      <c r="J18" s="23">
        <f>N18/O18</f>
        <v>0.785714285714286</v>
      </c>
      <c r="K18" s="24">
        <f>O18/N18</f>
        <v>1.27272727272727</v>
      </c>
      <c r="L18" s="20">
        <f>L17+1</f>
        <v>17</v>
      </c>
      <c r="M18" s="20">
        <f>M17+2</f>
        <v>34</v>
      </c>
      <c r="N18" s="20">
        <f>COMBIN(M18,2)</f>
        <v>561</v>
      </c>
      <c r="O18" s="20">
        <f>L18*M18+IF(L18&lt;2,,COMBIN(L18,2))</f>
        <v>714</v>
      </c>
      <c r="P18" s="21">
        <f>N18/(N18+O18)</f>
        <v>0.44</v>
      </c>
      <c r="Q18" s="21">
        <f>O18/(N18+O18)</f>
        <v>0.5600000000000001</v>
      </c>
      <c r="R18" s="22">
        <f>ABS((P18-Q18))</f>
        <v>0.12</v>
      </c>
      <c r="S18" s="23">
        <f>W18/X18</f>
        <v>2.25806451612903</v>
      </c>
      <c r="T18" s="24">
        <f>X18/W18</f>
        <v>0.442857142857143</v>
      </c>
      <c r="U18" s="20">
        <f>U17+1</f>
        <v>17</v>
      </c>
      <c r="V18" s="20">
        <f>V17+5</f>
        <v>85</v>
      </c>
      <c r="W18" s="20">
        <f>COMBIN(V18,2)</f>
        <v>3570</v>
      </c>
      <c r="X18" s="20">
        <f>U18*V18+IF(U18&lt;2,,COMBIN(U18,2))</f>
        <v>1581</v>
      </c>
      <c r="Y18" s="21">
        <f>W18/(W18+X18)</f>
        <v>0.693069306930693</v>
      </c>
      <c r="Z18" s="21">
        <f>X18/(W18+X18)</f>
        <v>0.306930693069307</v>
      </c>
      <c r="AA18" s="22">
        <f>ABS((Y18-Z18))</f>
        <v>0.386138613861386</v>
      </c>
      <c r="AB18" s="23">
        <f>AF18/AG18</f>
        <v>3.25196850393701</v>
      </c>
      <c r="AC18" s="24">
        <f>AG18/AF18</f>
        <v>0.307506053268765</v>
      </c>
      <c r="AD18" s="20">
        <f>AD17+1</f>
        <v>17</v>
      </c>
      <c r="AE18" s="20">
        <f>AE17+7</f>
        <v>119</v>
      </c>
      <c r="AF18" s="20">
        <f>COMBIN(AE18,2)</f>
        <v>7021</v>
      </c>
      <c r="AG18" s="20">
        <f>AD18*AE18+IF(AD18&lt;2,,COMBIN(AD18,2))</f>
        <v>2159</v>
      </c>
      <c r="AH18" s="21">
        <f>AF18/(AF18+AG18)</f>
        <v>0.7648148148148149</v>
      </c>
      <c r="AI18" s="21">
        <f>AG18/(AF18+AG18)</f>
        <v>0.235185185185185</v>
      </c>
      <c r="AJ18" s="22">
        <f>ABS((AH18-AI18))</f>
        <v>0.52962962962963</v>
      </c>
      <c r="AK18" s="23">
        <f>AO18/AP18</f>
        <v>6.24454148471616</v>
      </c>
      <c r="AL18" s="24">
        <f>AP18/AO18</f>
        <v>0.16013986013986</v>
      </c>
      <c r="AM18" s="20">
        <f>AM17+1</f>
        <v>17</v>
      </c>
      <c r="AN18" s="20">
        <f>AN17+13</f>
        <v>221</v>
      </c>
      <c r="AO18" s="20">
        <f>COMBIN(AN18,2)</f>
        <v>24310</v>
      </c>
      <c r="AP18" s="20">
        <f>AM18*AN18+IF(AM18&lt;2,,COMBIN(AM18,2))</f>
        <v>3893</v>
      </c>
      <c r="AQ18" s="21">
        <f>AO18/(AO18+AP18)</f>
        <v>0.861965039180229</v>
      </c>
      <c r="AR18" s="21">
        <f>AP18/(AO18+AP18)</f>
        <v>0.138034960819771</v>
      </c>
      <c r="AS18" s="22">
        <f>ABS((AQ18-AR18))</f>
        <v>0.723930078360458</v>
      </c>
      <c r="AT18" s="23">
        <f>AX18/AY18</f>
        <v>4999.735306573810</v>
      </c>
      <c r="AU18" s="24">
        <f>AY18/AX18</f>
        <v>0.000200010588297578</v>
      </c>
      <c r="AV18" s="20">
        <f>AV17+1</f>
        <v>17</v>
      </c>
      <c r="AW18" s="20">
        <f>AW17+BC16</f>
        <v>170000</v>
      </c>
      <c r="AX18" s="20">
        <f>COMBIN(AW18,2)</f>
        <v>14449915000</v>
      </c>
      <c r="AY18" s="20">
        <f>AV18*AW18+IF(AV18&lt;2,,COMBIN(AV18,2))</f>
        <v>2890136</v>
      </c>
      <c r="AZ18" s="21">
        <f>AX18/(AX18+AY18)</f>
        <v>0.999800029407938</v>
      </c>
      <c r="BA18" s="21">
        <f>AY18/(AX18+AY18)</f>
        <v>0.000199970592061818</v>
      </c>
      <c r="BB18" s="21">
        <f>ABS((AZ18-BA18))</f>
        <v>0.999600058815876</v>
      </c>
      <c r="BC18" s="25">
        <v>10000</v>
      </c>
      <c r="BD18" s="29">
        <f>BH18/BI18</f>
        <v>0.32</v>
      </c>
      <c r="BE18" s="24">
        <f>BI18/BH18</f>
        <v>3.125</v>
      </c>
      <c r="BF18" s="20">
        <f>BF17+1</f>
        <v>17</v>
      </c>
      <c r="BG18" s="20">
        <f>BG17+1</f>
        <v>17</v>
      </c>
      <c r="BH18" s="20">
        <f>COMBIN(BG18,2)</f>
        <v>136</v>
      </c>
      <c r="BI18" s="20">
        <f>BF18*BG18+IF(BF18&lt;2,,COMBIN(BF18,2))</f>
        <v>425</v>
      </c>
      <c r="BJ18" s="21">
        <f>BH18/(BH18+BI18)</f>
        <v>0.242424242424242</v>
      </c>
      <c r="BK18" s="21">
        <f>BI18/(BH18+BI18)</f>
        <v>0.757575757575758</v>
      </c>
      <c r="BL18" s="33">
        <f>ABS((BJ18-BK18))</f>
        <v>0.515151515151516</v>
      </c>
      <c r="BM18" s="29">
        <f>BQ18/BR18</f>
        <v>3.25196850393701</v>
      </c>
      <c r="BN18" s="24">
        <f>BR18/BQ18</f>
        <v>0.307506053268765</v>
      </c>
      <c r="BO18" s="20">
        <f>BO17+1</f>
        <v>17</v>
      </c>
      <c r="BP18" s="20">
        <f>BP17+7</f>
        <v>119</v>
      </c>
      <c r="BQ18" s="20">
        <f>COMBIN(BP18,2)</f>
        <v>7021</v>
      </c>
      <c r="BR18" s="20">
        <f>BO18*BP18+IF(BO18&lt;2,,COMBIN(BO18,2))</f>
        <v>2159</v>
      </c>
      <c r="BS18" s="21">
        <f>BQ18/(BQ18+BR18)</f>
        <v>0.7648148148148149</v>
      </c>
      <c r="BT18" s="21">
        <f>BR18/(BQ18+BR18)</f>
        <v>0.235185185185185</v>
      </c>
      <c r="BU18" s="30">
        <f>ABS((BS18-BT18))</f>
        <v>0.52962962962963</v>
      </c>
    </row>
    <row r="19" ht="17.65" customHeight="1">
      <c r="A19" s="31">
        <f>E19/F19</f>
        <v>1.272</v>
      </c>
      <c r="B19" s="32">
        <f>F19/E19</f>
        <v>0.786163522012579</v>
      </c>
      <c r="C19" s="20">
        <f>C18+1</f>
        <v>18</v>
      </c>
      <c r="D19" s="20">
        <f>D18+3</f>
        <v>54</v>
      </c>
      <c r="E19" s="20">
        <f>COMBIN(D19,2)</f>
        <v>1431</v>
      </c>
      <c r="F19" s="20">
        <f>C19*D19+IF(C19&lt;2,,COMBIN(C19,2))</f>
        <v>1125</v>
      </c>
      <c r="G19" s="21">
        <f>E19/(E19+F19)</f>
        <v>0.5598591549295771</v>
      </c>
      <c r="H19" s="21">
        <f>F19/(E19+F19)</f>
        <v>0.440140845070423</v>
      </c>
      <c r="I19" s="22">
        <f>ABS((G19-H19))</f>
        <v>0.119718309859154</v>
      </c>
      <c r="J19" s="23">
        <f>N19/O19</f>
        <v>0.786516853932584</v>
      </c>
      <c r="K19" s="24">
        <f>O19/N19</f>
        <v>1.27142857142857</v>
      </c>
      <c r="L19" s="20">
        <f>L18+1</f>
        <v>18</v>
      </c>
      <c r="M19" s="20">
        <f>M18+2</f>
        <v>36</v>
      </c>
      <c r="N19" s="20">
        <f>COMBIN(M19,2)</f>
        <v>630</v>
      </c>
      <c r="O19" s="20">
        <f>L19*M19+IF(L19&lt;2,,COMBIN(L19,2))</f>
        <v>801</v>
      </c>
      <c r="P19" s="21">
        <f>N19/(N19+O19)</f>
        <v>0.440251572327044</v>
      </c>
      <c r="Q19" s="21">
        <f>O19/(N19+O19)</f>
        <v>0.559748427672956</v>
      </c>
      <c r="R19" s="22">
        <f>ABS((P19-Q19))</f>
        <v>0.119496855345912</v>
      </c>
      <c r="S19" s="23">
        <f>W19/X19</f>
        <v>2.25888324873096</v>
      </c>
      <c r="T19" s="24">
        <f>X19/W19</f>
        <v>0.442696629213483</v>
      </c>
      <c r="U19" s="20">
        <f>U18+1</f>
        <v>18</v>
      </c>
      <c r="V19" s="20">
        <f>V18+5</f>
        <v>90</v>
      </c>
      <c r="W19" s="20">
        <f>COMBIN(V19,2)</f>
        <v>4005</v>
      </c>
      <c r="X19" s="20">
        <f>U19*V19+IF(U19&lt;2,,COMBIN(U19,2))</f>
        <v>1773</v>
      </c>
      <c r="Y19" s="21">
        <f>W19/(W19+X19)</f>
        <v>0.693146417445483</v>
      </c>
      <c r="Z19" s="21">
        <f>X19/(W19+X19)</f>
        <v>0.306853582554517</v>
      </c>
      <c r="AA19" s="22">
        <f>ABS((Y19-Z19))</f>
        <v>0.386292834890966</v>
      </c>
      <c r="AB19" s="23">
        <f>AF19/AG19</f>
        <v>3.25278810408922</v>
      </c>
      <c r="AC19" s="24">
        <f>AG19/AF19</f>
        <v>0.307428571428571</v>
      </c>
      <c r="AD19" s="20">
        <f>AD18+1</f>
        <v>18</v>
      </c>
      <c r="AE19" s="20">
        <f>AE18+7</f>
        <v>126</v>
      </c>
      <c r="AF19" s="20">
        <f>COMBIN(AE19,2)</f>
        <v>7875</v>
      </c>
      <c r="AG19" s="20">
        <f>AD19*AE19+IF(AD19&lt;2,,COMBIN(AD19,2))</f>
        <v>2421</v>
      </c>
      <c r="AH19" s="21">
        <f>AF19/(AF19+AG19)</f>
        <v>0.76486013986014</v>
      </c>
      <c r="AI19" s="21">
        <f>AG19/(AF19+AG19)</f>
        <v>0.23513986013986</v>
      </c>
      <c r="AJ19" s="22">
        <f>ABS((AH19-AI19))</f>
        <v>0.52972027972028</v>
      </c>
      <c r="AK19" s="23">
        <f>AO19/AP19</f>
        <v>6.24536082474227</v>
      </c>
      <c r="AL19" s="24">
        <f>AP19/AO19</f>
        <v>0.160118851105976</v>
      </c>
      <c r="AM19" s="20">
        <f>AM18+1</f>
        <v>18</v>
      </c>
      <c r="AN19" s="20">
        <f>AN18+13</f>
        <v>234</v>
      </c>
      <c r="AO19" s="20">
        <f>COMBIN(AN19,2)</f>
        <v>27261</v>
      </c>
      <c r="AP19" s="20">
        <f>AM19*AN19+IF(AM19&lt;2,,COMBIN(AM19,2))</f>
        <v>4365</v>
      </c>
      <c r="AQ19" s="21">
        <f>AO19/(AO19+AP19)</f>
        <v>0.861980648833238</v>
      </c>
      <c r="AR19" s="21">
        <f>AP19/(AO19+AP19)</f>
        <v>0.138019351166762</v>
      </c>
      <c r="AS19" s="22">
        <f>ABS((AQ19-AR19))</f>
        <v>0.723961297666476</v>
      </c>
      <c r="AT19" s="23">
        <f>AX19/AY19</f>
        <v>4999.736123571940</v>
      </c>
      <c r="AU19" s="24">
        <f>AY19/AX19</f>
        <v>0.000200010555614198</v>
      </c>
      <c r="AV19" s="20">
        <f>AV18+1</f>
        <v>18</v>
      </c>
      <c r="AW19" s="20">
        <f>AW18+BC17</f>
        <v>180000</v>
      </c>
      <c r="AX19" s="20">
        <f>COMBIN(AW19,2)</f>
        <v>16199910000</v>
      </c>
      <c r="AY19" s="20">
        <f>AV19*AW19+IF(AV19&lt;2,,COMBIN(AV19,2))</f>
        <v>3240153</v>
      </c>
      <c r="AZ19" s="21">
        <f>AX19/(AX19+AY19)</f>
        <v>0.999800029440608</v>
      </c>
      <c r="BA19" s="21">
        <f>AY19/(AX19+AY19)</f>
        <v>0.000199970559391507</v>
      </c>
      <c r="BB19" s="21">
        <f>ABS((AZ19-BA19))</f>
        <v>0.9996000588812159</v>
      </c>
      <c r="BC19" s="25">
        <v>10000</v>
      </c>
      <c r="BD19" s="29">
        <f>BH19/BI19</f>
        <v>0.320754716981132</v>
      </c>
      <c r="BE19" s="24">
        <f>BI19/BH19</f>
        <v>3.11764705882353</v>
      </c>
      <c r="BF19" s="20">
        <f>BF18+1</f>
        <v>18</v>
      </c>
      <c r="BG19" s="20">
        <f>BG18+1</f>
        <v>18</v>
      </c>
      <c r="BH19" s="20">
        <f>COMBIN(BG19,2)</f>
        <v>153</v>
      </c>
      <c r="BI19" s="20">
        <f>BF19*BG19+IF(BF19&lt;2,,COMBIN(BF19,2))</f>
        <v>477</v>
      </c>
      <c r="BJ19" s="21">
        <f>BH19/(BH19+BI19)</f>
        <v>0.242857142857143</v>
      </c>
      <c r="BK19" s="21">
        <f>BI19/(BH19+BI19)</f>
        <v>0.757142857142857</v>
      </c>
      <c r="BL19" s="33">
        <f>ABS((BJ19-BK19))</f>
        <v>0.514285714285714</v>
      </c>
      <c r="BM19" s="29">
        <f>BQ19/BR19</f>
        <v>3.25278810408922</v>
      </c>
      <c r="BN19" s="24">
        <f>BR19/BQ19</f>
        <v>0.307428571428571</v>
      </c>
      <c r="BO19" s="20">
        <f>BO18+1</f>
        <v>18</v>
      </c>
      <c r="BP19" s="20">
        <f>BP18+7</f>
        <v>126</v>
      </c>
      <c r="BQ19" s="20">
        <f>COMBIN(BP19,2)</f>
        <v>7875</v>
      </c>
      <c r="BR19" s="20">
        <f>BO19*BP19+IF(BO19&lt;2,,COMBIN(BO19,2))</f>
        <v>2421</v>
      </c>
      <c r="BS19" s="21">
        <f>BQ19/(BQ19+BR19)</f>
        <v>0.76486013986014</v>
      </c>
      <c r="BT19" s="21">
        <f>BR19/(BQ19+BR19)</f>
        <v>0.23513986013986</v>
      </c>
      <c r="BU19" s="30">
        <f>ABS((BS19-BT19))</f>
        <v>0.52972027972028</v>
      </c>
    </row>
    <row r="20" ht="17.65" customHeight="1">
      <c r="A20" s="31">
        <f>E20/F20</f>
        <v>1.27272727272727</v>
      </c>
      <c r="B20" s="32">
        <f>F20/E20</f>
        <v>0.785714285714286</v>
      </c>
      <c r="C20" s="20">
        <f>C19+1</f>
        <v>19</v>
      </c>
      <c r="D20" s="20">
        <f>D19+3</f>
        <v>57</v>
      </c>
      <c r="E20" s="20">
        <f>COMBIN(D20,2)</f>
        <v>1596</v>
      </c>
      <c r="F20" s="20">
        <f>C20*D20+IF(C20&lt;2,,COMBIN(C20,2))</f>
        <v>1254</v>
      </c>
      <c r="G20" s="21">
        <f>E20/(E20+F20)</f>
        <v>0.5600000000000001</v>
      </c>
      <c r="H20" s="21">
        <f>F20/(E20+F20)</f>
        <v>0.44</v>
      </c>
      <c r="I20" s="22">
        <f>ABS((G20-H20))</f>
        <v>0.12</v>
      </c>
      <c r="J20" s="23">
        <f>N20/O20</f>
        <v>0.787234042553191</v>
      </c>
      <c r="K20" s="24">
        <f>O20/N20</f>
        <v>1.27027027027027</v>
      </c>
      <c r="L20" s="20">
        <f>L19+1</f>
        <v>19</v>
      </c>
      <c r="M20" s="20">
        <f>M19+2</f>
        <v>38</v>
      </c>
      <c r="N20" s="20">
        <f>COMBIN(M20,2)</f>
        <v>703</v>
      </c>
      <c r="O20" s="20">
        <f>L20*M20+IF(L20&lt;2,,COMBIN(L20,2))</f>
        <v>893</v>
      </c>
      <c r="P20" s="21">
        <f>N20/(N20+O20)</f>
        <v>0.44047619047619</v>
      </c>
      <c r="Q20" s="21">
        <f>O20/(N20+O20)</f>
        <v>0.55952380952381</v>
      </c>
      <c r="R20" s="22">
        <f>ABS((P20-Q20))</f>
        <v>0.11904761904762</v>
      </c>
      <c r="S20" s="23">
        <f>W20/X20</f>
        <v>2.25961538461538</v>
      </c>
      <c r="T20" s="24">
        <f>X20/W20</f>
        <v>0.442553191489362</v>
      </c>
      <c r="U20" s="20">
        <f>U19+1</f>
        <v>19</v>
      </c>
      <c r="V20" s="20">
        <f>V19+5</f>
        <v>95</v>
      </c>
      <c r="W20" s="20">
        <f>COMBIN(V20,2)</f>
        <v>4465</v>
      </c>
      <c r="X20" s="20">
        <f>U20*V20+IF(U20&lt;2,,COMBIN(U20,2))</f>
        <v>1976</v>
      </c>
      <c r="Y20" s="21">
        <f>W20/(W20+X20)</f>
        <v>0.693215339233038</v>
      </c>
      <c r="Z20" s="21">
        <f>X20/(W20+X20)</f>
        <v>0.306784660766962</v>
      </c>
      <c r="AA20" s="22">
        <f>ABS((Y20-Z20))</f>
        <v>0.386430678466076</v>
      </c>
      <c r="AB20" s="23">
        <f>AF20/AG20</f>
        <v>3.25352112676056</v>
      </c>
      <c r="AC20" s="24">
        <f>AG20/AF20</f>
        <v>0.307359307359307</v>
      </c>
      <c r="AD20" s="20">
        <f>AD19+1</f>
        <v>19</v>
      </c>
      <c r="AE20" s="20">
        <f>AE19+7</f>
        <v>133</v>
      </c>
      <c r="AF20" s="20">
        <f>COMBIN(AE20,2)</f>
        <v>8778</v>
      </c>
      <c r="AG20" s="20">
        <f>AD20*AE20+IF(AD20&lt;2,,COMBIN(AD20,2))</f>
        <v>2698</v>
      </c>
      <c r="AH20" s="21">
        <f>AF20/(AF20+AG20)</f>
        <v>0.764900662251656</v>
      </c>
      <c r="AI20" s="21">
        <f>AG20/(AF20+AG20)</f>
        <v>0.235099337748344</v>
      </c>
      <c r="AJ20" s="22">
        <f>ABS((AH20-AI20))</f>
        <v>0.529801324503312</v>
      </c>
      <c r="AK20" s="23">
        <f>AO20/AP20</f>
        <v>6.24609375</v>
      </c>
      <c r="AL20" s="24">
        <f>AP20/AO20</f>
        <v>0.160100062539087</v>
      </c>
      <c r="AM20" s="20">
        <f>AM19+1</f>
        <v>19</v>
      </c>
      <c r="AN20" s="20">
        <f>AN19+13</f>
        <v>247</v>
      </c>
      <c r="AO20" s="20">
        <f>COMBIN(AN20,2)</f>
        <v>30381</v>
      </c>
      <c r="AP20" s="20">
        <f>AM20*AN20+IF(AM20&lt;2,,COMBIN(AM20,2))</f>
        <v>4864</v>
      </c>
      <c r="AQ20" s="21">
        <f>AO20/(AO20+AP20)</f>
        <v>0.8619946091644199</v>
      </c>
      <c r="AR20" s="21">
        <f>AP20/(AO20+AP20)</f>
        <v>0.13800539083558</v>
      </c>
      <c r="AS20" s="22">
        <f>ABS((AQ20-AR20))</f>
        <v>0.72398921832884</v>
      </c>
      <c r="AT20" s="23">
        <f>AX20/AY20</f>
        <v>4999.736854570050</v>
      </c>
      <c r="AU20" s="24">
        <f>AY20/AX20</f>
        <v>0.000200010526371191</v>
      </c>
      <c r="AV20" s="20">
        <f>AV19+1</f>
        <v>19</v>
      </c>
      <c r="AW20" s="20">
        <f>AW19+BC18</f>
        <v>190000</v>
      </c>
      <c r="AX20" s="20">
        <f>COMBIN(AW20,2)</f>
        <v>18049905000</v>
      </c>
      <c r="AY20" s="20">
        <f>AV20*AW20+IF(AV20&lt;2,,COMBIN(AV20,2))</f>
        <v>3610171</v>
      </c>
      <c r="AZ20" s="21">
        <f>AX20/(AX20+AY20)</f>
        <v>0.99980002946984</v>
      </c>
      <c r="BA20" s="21">
        <f>AY20/(AX20+AY20)</f>
        <v>0.000199970530160195</v>
      </c>
      <c r="BB20" s="21">
        <f>ABS((AZ20-BA20))</f>
        <v>0.99960005893968</v>
      </c>
      <c r="BC20" s="25">
        <v>10000</v>
      </c>
      <c r="BD20" s="29">
        <f>BH20/BI20</f>
        <v>0.321428571428571</v>
      </c>
      <c r="BE20" s="24">
        <f>BI20/BH20</f>
        <v>3.11111111111111</v>
      </c>
      <c r="BF20" s="20">
        <f>BF19+1</f>
        <v>19</v>
      </c>
      <c r="BG20" s="20">
        <f>BG19+1</f>
        <v>19</v>
      </c>
      <c r="BH20" s="20">
        <f>COMBIN(BG20,2)</f>
        <v>171</v>
      </c>
      <c r="BI20" s="20">
        <f>BF20*BG20+IF(BF20&lt;2,,COMBIN(BF20,2))</f>
        <v>532</v>
      </c>
      <c r="BJ20" s="21">
        <f>BH20/(BH20+BI20)</f>
        <v>0.243243243243243</v>
      </c>
      <c r="BK20" s="21">
        <f>BI20/(BH20+BI20)</f>
        <v>0.756756756756757</v>
      </c>
      <c r="BL20" s="33">
        <f>ABS((BJ20-BK20))</f>
        <v>0.513513513513514</v>
      </c>
      <c r="BM20" s="29">
        <f>BQ20/BR20</f>
        <v>3.25352112676056</v>
      </c>
      <c r="BN20" s="24">
        <f>BR20/BQ20</f>
        <v>0.307359307359307</v>
      </c>
      <c r="BO20" s="20">
        <f>BO19+1</f>
        <v>19</v>
      </c>
      <c r="BP20" s="20">
        <f>BP19+7</f>
        <v>133</v>
      </c>
      <c r="BQ20" s="20">
        <f>COMBIN(BP20,2)</f>
        <v>8778</v>
      </c>
      <c r="BR20" s="20">
        <f>BO20*BP20+IF(BO20&lt;2,,COMBIN(BO20,2))</f>
        <v>2698</v>
      </c>
      <c r="BS20" s="21">
        <f>BQ20/(BQ20+BR20)</f>
        <v>0.764900662251656</v>
      </c>
      <c r="BT20" s="21">
        <f>BR20/(BQ20+BR20)</f>
        <v>0.235099337748344</v>
      </c>
      <c r="BU20" s="30">
        <f>ABS((BS20-BT20))</f>
        <v>0.529801324503312</v>
      </c>
    </row>
    <row r="21" ht="17.65" customHeight="1">
      <c r="A21" s="31">
        <f>E21/F21</f>
        <v>1.27338129496403</v>
      </c>
      <c r="B21" s="32">
        <f>F21/E21</f>
        <v>0.785310734463277</v>
      </c>
      <c r="C21" s="20">
        <f>C20+1</f>
        <v>20</v>
      </c>
      <c r="D21" s="20">
        <f>D20+3</f>
        <v>60</v>
      </c>
      <c r="E21" s="20">
        <f>COMBIN(D21,2)</f>
        <v>1770</v>
      </c>
      <c r="F21" s="20">
        <f>C21*D21+IF(C21&lt;2,,COMBIN(C21,2))</f>
        <v>1390</v>
      </c>
      <c r="G21" s="21">
        <f>E21/(E21+F21)</f>
        <v>0.560126582278481</v>
      </c>
      <c r="H21" s="21">
        <f>F21/(E21+F21)</f>
        <v>0.439873417721519</v>
      </c>
      <c r="I21" s="22">
        <f>ABS((G21-H21))</f>
        <v>0.120253164556962</v>
      </c>
      <c r="J21" s="23">
        <f>N21/O21</f>
        <v>0.787878787878788</v>
      </c>
      <c r="K21" s="24">
        <f>O21/N21</f>
        <v>1.26923076923077</v>
      </c>
      <c r="L21" s="20">
        <f>L20+1</f>
        <v>20</v>
      </c>
      <c r="M21" s="20">
        <f>M20+2</f>
        <v>40</v>
      </c>
      <c r="N21" s="20">
        <f>COMBIN(M21,2)</f>
        <v>780</v>
      </c>
      <c r="O21" s="20">
        <f>L21*M21+IF(L21&lt;2,,COMBIN(L21,2))</f>
        <v>990</v>
      </c>
      <c r="P21" s="21">
        <f>N21/(N21+O21)</f>
        <v>0.440677966101695</v>
      </c>
      <c r="Q21" s="21">
        <f>O21/(N21+O21)</f>
        <v>0.559322033898305</v>
      </c>
      <c r="R21" s="22">
        <f>ABS((P21-Q21))</f>
        <v>0.11864406779661</v>
      </c>
      <c r="S21" s="23">
        <f>W21/X21</f>
        <v>2.26027397260274</v>
      </c>
      <c r="T21" s="24">
        <f>X21/W21</f>
        <v>0.442424242424242</v>
      </c>
      <c r="U21" s="20">
        <f>U20+1</f>
        <v>20</v>
      </c>
      <c r="V21" s="20">
        <f>V20+5</f>
        <v>100</v>
      </c>
      <c r="W21" s="20">
        <f>COMBIN(V21,2)</f>
        <v>4950</v>
      </c>
      <c r="X21" s="20">
        <f>U21*V21+IF(U21&lt;2,,COMBIN(U21,2))</f>
        <v>2190</v>
      </c>
      <c r="Y21" s="21">
        <f>W21/(W21+X21)</f>
        <v>0.6932773109243699</v>
      </c>
      <c r="Z21" s="21">
        <f>X21/(W21+X21)</f>
        <v>0.30672268907563</v>
      </c>
      <c r="AA21" s="22">
        <f>ABS((Y21-Z21))</f>
        <v>0.38655462184874</v>
      </c>
      <c r="AB21" s="23">
        <f>AF21/AG21</f>
        <v>3.25418060200669</v>
      </c>
      <c r="AC21" s="24">
        <f>AG21/AF21</f>
        <v>0.307297019527235</v>
      </c>
      <c r="AD21" s="20">
        <f>AD20+1</f>
        <v>20</v>
      </c>
      <c r="AE21" s="20">
        <f>AE20+7</f>
        <v>140</v>
      </c>
      <c r="AF21" s="20">
        <f>COMBIN(AE21,2)</f>
        <v>9730</v>
      </c>
      <c r="AG21" s="20">
        <f>AD21*AE21+IF(AD21&lt;2,,COMBIN(AD21,2))</f>
        <v>2990</v>
      </c>
      <c r="AH21" s="21">
        <f>AF21/(AF21+AG21)</f>
        <v>0.764937106918239</v>
      </c>
      <c r="AI21" s="21">
        <f>AG21/(AF21+AG21)</f>
        <v>0.235062893081761</v>
      </c>
      <c r="AJ21" s="22">
        <f>ABS((AH21-AI21))</f>
        <v>0.529874213836478</v>
      </c>
      <c r="AK21" s="23">
        <f>AO21/AP21</f>
        <v>6.24675324675325</v>
      </c>
      <c r="AL21" s="24">
        <f>AP21/AO21</f>
        <v>0.16008316008316</v>
      </c>
      <c r="AM21" s="20">
        <f>AM20+1</f>
        <v>20</v>
      </c>
      <c r="AN21" s="20">
        <f>AN20+13</f>
        <v>260</v>
      </c>
      <c r="AO21" s="20">
        <f>COMBIN(AN21,2)</f>
        <v>33670</v>
      </c>
      <c r="AP21" s="20">
        <f>AM21*AN21+IF(AM21&lt;2,,COMBIN(AM21,2))</f>
        <v>5390</v>
      </c>
      <c r="AQ21" s="21">
        <f>AO21/(AO21+AP21)</f>
        <v>0.862007168458781</v>
      </c>
      <c r="AR21" s="21">
        <f>AP21/(AO21+AP21)</f>
        <v>0.137992831541219</v>
      </c>
      <c r="AS21" s="22">
        <f>ABS((AQ21-AR21))</f>
        <v>0.724014336917562</v>
      </c>
      <c r="AT21" s="23">
        <f>AX21/AY21</f>
        <v>4999.737512468160</v>
      </c>
      <c r="AU21" s="24">
        <f>AY21/AX21</f>
        <v>0.0002000105000525</v>
      </c>
      <c r="AV21" s="20">
        <f>AV20+1</f>
        <v>20</v>
      </c>
      <c r="AW21" s="20">
        <f>AW20+BC19</f>
        <v>200000</v>
      </c>
      <c r="AX21" s="20">
        <f>COMBIN(AW21,2)</f>
        <v>19999900000</v>
      </c>
      <c r="AY21" s="20">
        <f>AV21*AW21+IF(AV21&lt;2,,COMBIN(AV21,2))</f>
        <v>4000190</v>
      </c>
      <c r="AZ21" s="21">
        <f>AX21/(AX21+AY21)</f>
        <v>0.999800029496148</v>
      </c>
      <c r="BA21" s="21">
        <f>AY21/(AX21+AY21)</f>
        <v>0.000199970503852029</v>
      </c>
      <c r="BB21" s="21">
        <f>ABS((AZ21-BA21))</f>
        <v>0.999600058992296</v>
      </c>
      <c r="BC21" s="25">
        <v>10000</v>
      </c>
      <c r="BD21" s="29">
        <f>BH21/BI21</f>
        <v>0.322033898305085</v>
      </c>
      <c r="BE21" s="24">
        <f>BI21/BH21</f>
        <v>3.10526315789474</v>
      </c>
      <c r="BF21" s="20">
        <f>BF20+1</f>
        <v>20</v>
      </c>
      <c r="BG21" s="20">
        <f>BG20+1</f>
        <v>20</v>
      </c>
      <c r="BH21" s="20">
        <f>COMBIN(BG21,2)</f>
        <v>190</v>
      </c>
      <c r="BI21" s="20">
        <f>BF21*BG21+IF(BF21&lt;2,,COMBIN(BF21,2))</f>
        <v>590</v>
      </c>
      <c r="BJ21" s="21">
        <f>BH21/(BH21+BI21)</f>
        <v>0.243589743589744</v>
      </c>
      <c r="BK21" s="21">
        <f>BI21/(BH21+BI21)</f>
        <v>0.7564102564102561</v>
      </c>
      <c r="BL21" s="33">
        <f>ABS((BJ21-BK21))</f>
        <v>0.512820512820512</v>
      </c>
      <c r="BM21" s="29">
        <f>BQ21/BR21</f>
        <v>3.25418060200669</v>
      </c>
      <c r="BN21" s="24">
        <f>BR21/BQ21</f>
        <v>0.307297019527235</v>
      </c>
      <c r="BO21" s="20">
        <f>BO20+1</f>
        <v>20</v>
      </c>
      <c r="BP21" s="20">
        <f>BP20+7</f>
        <v>140</v>
      </c>
      <c r="BQ21" s="20">
        <f>COMBIN(BP21,2)</f>
        <v>9730</v>
      </c>
      <c r="BR21" s="20">
        <f>BO21*BP21+IF(BO21&lt;2,,COMBIN(BO21,2))</f>
        <v>2990</v>
      </c>
      <c r="BS21" s="21">
        <f>BQ21/(BQ21+BR21)</f>
        <v>0.764937106918239</v>
      </c>
      <c r="BT21" s="21">
        <f>BR21/(BQ21+BR21)</f>
        <v>0.235062893081761</v>
      </c>
      <c r="BU21" s="30">
        <f>ABS((BS21-BT21))</f>
        <v>0.529874213836478</v>
      </c>
    </row>
    <row r="22" ht="17.65" customHeight="1">
      <c r="A22" s="31">
        <f>E22/F22</f>
        <v>1.27397260273973</v>
      </c>
      <c r="B22" s="32">
        <f>F22/E22</f>
        <v>0.78494623655914</v>
      </c>
      <c r="C22" s="20">
        <f>C21+1</f>
        <v>21</v>
      </c>
      <c r="D22" s="20">
        <f>D21+3</f>
        <v>63</v>
      </c>
      <c r="E22" s="20">
        <f>COMBIN(D22,2)</f>
        <v>1953</v>
      </c>
      <c r="F22" s="20">
        <f>C22*D22+IF(C22&lt;2,,COMBIN(C22,2))</f>
        <v>1533</v>
      </c>
      <c r="G22" s="21">
        <f>E22/(E22+F22)</f>
        <v>0.560240963855422</v>
      </c>
      <c r="H22" s="21">
        <f>F22/(E22+F22)</f>
        <v>0.439759036144578</v>
      </c>
      <c r="I22" s="22">
        <f>ABS((G22-H22))</f>
        <v>0.120481927710844</v>
      </c>
      <c r="J22" s="23">
        <f>N22/O22</f>
        <v>0.788461538461538</v>
      </c>
      <c r="K22" s="24">
        <f>O22/N22</f>
        <v>1.26829268292683</v>
      </c>
      <c r="L22" s="20">
        <f>L21+1</f>
        <v>21</v>
      </c>
      <c r="M22" s="20">
        <f>M21+2</f>
        <v>42</v>
      </c>
      <c r="N22" s="20">
        <f>COMBIN(M22,2)</f>
        <v>861</v>
      </c>
      <c r="O22" s="20">
        <f>L22*M22+IF(L22&lt;2,,COMBIN(L22,2))</f>
        <v>1092</v>
      </c>
      <c r="P22" s="21">
        <f>N22/(N22+O22)</f>
        <v>0.440860215053763</v>
      </c>
      <c r="Q22" s="21">
        <f>O22/(N22+O22)</f>
        <v>0.559139784946237</v>
      </c>
      <c r="R22" s="22">
        <f>ABS((P22-Q22))</f>
        <v>0.118279569892474</v>
      </c>
      <c r="S22" s="23">
        <f>W22/X22</f>
        <v>2.26086956521739</v>
      </c>
      <c r="T22" s="24">
        <f>X22/W22</f>
        <v>0.442307692307692</v>
      </c>
      <c r="U22" s="20">
        <f>U21+1</f>
        <v>21</v>
      </c>
      <c r="V22" s="20">
        <f>V21+5</f>
        <v>105</v>
      </c>
      <c r="W22" s="20">
        <f>COMBIN(V22,2)</f>
        <v>5460</v>
      </c>
      <c r="X22" s="20">
        <f>U22*V22+IF(U22&lt;2,,COMBIN(U22,2))</f>
        <v>2415</v>
      </c>
      <c r="Y22" s="21">
        <f>W22/(W22+X22)</f>
        <v>0.693333333333333</v>
      </c>
      <c r="Z22" s="21">
        <f>X22/(W22+X22)</f>
        <v>0.306666666666667</v>
      </c>
      <c r="AA22" s="22">
        <f>ABS((Y22-Z22))</f>
        <v>0.386666666666666</v>
      </c>
      <c r="AB22" s="23">
        <f>AF22/AG22</f>
        <v>3.25477707006369</v>
      </c>
      <c r="AC22" s="24">
        <f>AG22/AF22</f>
        <v>0.307240704500978</v>
      </c>
      <c r="AD22" s="20">
        <f>AD21+1</f>
        <v>21</v>
      </c>
      <c r="AE22" s="20">
        <f>AE21+7</f>
        <v>147</v>
      </c>
      <c r="AF22" s="20">
        <f>COMBIN(AE22,2)</f>
        <v>10731</v>
      </c>
      <c r="AG22" s="20">
        <f>AD22*AE22+IF(AD22&lt;2,,COMBIN(AD22,2))</f>
        <v>3297</v>
      </c>
      <c r="AH22" s="21">
        <f>AF22/(AF22+AG22)</f>
        <v>0.76497005988024</v>
      </c>
      <c r="AI22" s="21">
        <f>AG22/(AF22+AG22)</f>
        <v>0.23502994011976</v>
      </c>
      <c r="AJ22" s="22">
        <f>ABS((AH22-AI22))</f>
        <v>0.5299401197604801</v>
      </c>
      <c r="AK22" s="23">
        <f>AO22/AP22</f>
        <v>6.24734982332155</v>
      </c>
      <c r="AL22" s="24">
        <f>AP22/AO22</f>
        <v>0.160067873303167</v>
      </c>
      <c r="AM22" s="20">
        <f>AM21+1</f>
        <v>21</v>
      </c>
      <c r="AN22" s="20">
        <f>AN21+13</f>
        <v>273</v>
      </c>
      <c r="AO22" s="20">
        <f>COMBIN(AN22,2)</f>
        <v>37128</v>
      </c>
      <c r="AP22" s="20">
        <f>AM22*AN22+IF(AM22&lt;2,,COMBIN(AM22,2))</f>
        <v>5943</v>
      </c>
      <c r="AQ22" s="21">
        <f>AO22/(AO22+AP22)</f>
        <v>0.862018527547538</v>
      </c>
      <c r="AR22" s="21">
        <f>AP22/(AO22+AP22)</f>
        <v>0.137981472452462</v>
      </c>
      <c r="AS22" s="22">
        <f>ABS((AQ22-AR22))</f>
        <v>0.724037055095076</v>
      </c>
      <c r="AT22" s="23">
        <f>AX22/AY22</f>
        <v>4999.738107709160</v>
      </c>
      <c r="AU22" s="24">
        <f>AY22/AX22</f>
        <v>0.000200010476240363</v>
      </c>
      <c r="AV22" s="20">
        <f>AV21+1</f>
        <v>21</v>
      </c>
      <c r="AW22" s="20">
        <f>AW21+BC20</f>
        <v>210000</v>
      </c>
      <c r="AX22" s="20">
        <f>COMBIN(AW22,2)</f>
        <v>22049895000</v>
      </c>
      <c r="AY22" s="20">
        <f>AV22*AW22+IF(AV22&lt;2,,COMBIN(AV22,2))</f>
        <v>4410210</v>
      </c>
      <c r="AZ22" s="21">
        <f>AX22/(AX22+AY22)</f>
        <v>0.999800029519951</v>
      </c>
      <c r="BA22" s="21">
        <f>AY22/(AX22+AY22)</f>
        <v>0.000199970480049414</v>
      </c>
      <c r="BB22" s="21">
        <f>ABS((AZ22-BA22))</f>
        <v>0.999600059039902</v>
      </c>
      <c r="BC22" s="25">
        <v>10000</v>
      </c>
      <c r="BD22" s="29">
        <f>BH22/BI22</f>
        <v>0.32258064516129</v>
      </c>
      <c r="BE22" s="24">
        <f>BI22/BH22</f>
        <v>3.1</v>
      </c>
      <c r="BF22" s="20">
        <f>BF21+1</f>
        <v>21</v>
      </c>
      <c r="BG22" s="20">
        <f>BG21+1</f>
        <v>21</v>
      </c>
      <c r="BH22" s="20">
        <f>COMBIN(BG22,2)</f>
        <v>210</v>
      </c>
      <c r="BI22" s="20">
        <f>BF22*BG22+IF(BF22&lt;2,,COMBIN(BF22,2))</f>
        <v>651</v>
      </c>
      <c r="BJ22" s="21">
        <f>BH22/(BH22+BI22)</f>
        <v>0.24390243902439</v>
      </c>
      <c r="BK22" s="21">
        <f>BI22/(BH22+BI22)</f>
        <v>0.75609756097561</v>
      </c>
      <c r="BL22" s="33">
        <f>ABS((BJ22-BK22))</f>
        <v>0.51219512195122</v>
      </c>
      <c r="BM22" s="29">
        <f>BQ22/BR22</f>
        <v>3.25477707006369</v>
      </c>
      <c r="BN22" s="24">
        <f>BR22/BQ22</f>
        <v>0.307240704500978</v>
      </c>
      <c r="BO22" s="20">
        <f>BO21+1</f>
        <v>21</v>
      </c>
      <c r="BP22" s="20">
        <f>BP21+7</f>
        <v>147</v>
      </c>
      <c r="BQ22" s="20">
        <f>COMBIN(BP22,2)</f>
        <v>10731</v>
      </c>
      <c r="BR22" s="20">
        <f>BO22*BP22+IF(BO22&lt;2,,COMBIN(BO22,2))</f>
        <v>3297</v>
      </c>
      <c r="BS22" s="21">
        <f>BQ22/(BQ22+BR22)</f>
        <v>0.76497005988024</v>
      </c>
      <c r="BT22" s="21">
        <f>BR22/(BQ22+BR22)</f>
        <v>0.23502994011976</v>
      </c>
      <c r="BU22" s="30">
        <f>ABS((BS22-BT22))</f>
        <v>0.5299401197604801</v>
      </c>
    </row>
    <row r="23" ht="17.65" customHeight="1">
      <c r="A23" s="31">
        <f>E23/F23</f>
        <v>1.27450980392157</v>
      </c>
      <c r="B23" s="32">
        <f>F23/E23</f>
        <v>0.784615384615385</v>
      </c>
      <c r="C23" s="20">
        <f>C22+1</f>
        <v>22</v>
      </c>
      <c r="D23" s="20">
        <f>D22+3</f>
        <v>66</v>
      </c>
      <c r="E23" s="20">
        <f>COMBIN(D23,2)</f>
        <v>2145</v>
      </c>
      <c r="F23" s="20">
        <f>C23*D23+IF(C23&lt;2,,COMBIN(C23,2))</f>
        <v>1683</v>
      </c>
      <c r="G23" s="21">
        <f>E23/(E23+F23)</f>
        <v>0.560344827586207</v>
      </c>
      <c r="H23" s="21">
        <f>F23/(E23+F23)</f>
        <v>0.439655172413793</v>
      </c>
      <c r="I23" s="22">
        <f>ABS((G23-H23))</f>
        <v>0.120689655172414</v>
      </c>
      <c r="J23" s="23">
        <f>N23/O23</f>
        <v>0.788990825688073</v>
      </c>
      <c r="K23" s="24">
        <f>O23/N23</f>
        <v>1.26744186046512</v>
      </c>
      <c r="L23" s="20">
        <f>L22+1</f>
        <v>22</v>
      </c>
      <c r="M23" s="20">
        <f>M22+2</f>
        <v>44</v>
      </c>
      <c r="N23" s="20">
        <f>COMBIN(M23,2)</f>
        <v>946</v>
      </c>
      <c r="O23" s="20">
        <f>L23*M23+IF(L23&lt;2,,COMBIN(L23,2))</f>
        <v>1199</v>
      </c>
      <c r="P23" s="21">
        <f>N23/(N23+O23)</f>
        <v>0.441025641025641</v>
      </c>
      <c r="Q23" s="21">
        <f>O23/(N23+O23)</f>
        <v>0.558974358974359</v>
      </c>
      <c r="R23" s="22">
        <f>ABS((P23-Q23))</f>
        <v>0.117948717948718</v>
      </c>
      <c r="S23" s="23">
        <f>W23/X23</f>
        <v>2.26141078838174</v>
      </c>
      <c r="T23" s="24">
        <f>X23/W23</f>
        <v>0.442201834862385</v>
      </c>
      <c r="U23" s="20">
        <f>U22+1</f>
        <v>22</v>
      </c>
      <c r="V23" s="20">
        <f>V22+5</f>
        <v>110</v>
      </c>
      <c r="W23" s="20">
        <f>COMBIN(V23,2)</f>
        <v>5995</v>
      </c>
      <c r="X23" s="20">
        <f>U23*V23+IF(U23&lt;2,,COMBIN(U23,2))</f>
        <v>2651</v>
      </c>
      <c r="Y23" s="21">
        <f>W23/(W23+X23)</f>
        <v>0.693384223918575</v>
      </c>
      <c r="Z23" s="21">
        <f>X23/(W23+X23)</f>
        <v>0.306615776081425</v>
      </c>
      <c r="AA23" s="22">
        <f>ABS((Y23-Z23))</f>
        <v>0.38676844783715</v>
      </c>
      <c r="AB23" s="23">
        <f>AF23/AG23</f>
        <v>3.25531914893617</v>
      </c>
      <c r="AC23" s="24">
        <f>AG23/AF23</f>
        <v>0.30718954248366</v>
      </c>
      <c r="AD23" s="20">
        <f>AD22+1</f>
        <v>22</v>
      </c>
      <c r="AE23" s="20">
        <f>AE22+7</f>
        <v>154</v>
      </c>
      <c r="AF23" s="20">
        <f>COMBIN(AE23,2)</f>
        <v>11781</v>
      </c>
      <c r="AG23" s="20">
        <f>AD23*AE23+IF(AD23&lt;2,,COMBIN(AD23,2))</f>
        <v>3619</v>
      </c>
      <c r="AH23" s="21">
        <f>AF23/(AF23+AG23)</f>
        <v>0.765</v>
      </c>
      <c r="AI23" s="21">
        <f>AG23/(AF23+AG23)</f>
        <v>0.235</v>
      </c>
      <c r="AJ23" s="22">
        <f>ABS((AH23-AI23))</f>
        <v>0.53</v>
      </c>
      <c r="AK23" s="23">
        <f>AO23/AP23</f>
        <v>6.24789207419899</v>
      </c>
      <c r="AL23" s="24">
        <f>AP23/AO23</f>
        <v>0.160053981106613</v>
      </c>
      <c r="AM23" s="20">
        <f>AM22+1</f>
        <v>22</v>
      </c>
      <c r="AN23" s="20">
        <f>AN22+13</f>
        <v>286</v>
      </c>
      <c r="AO23" s="20">
        <f>COMBIN(AN23,2)</f>
        <v>40755</v>
      </c>
      <c r="AP23" s="20">
        <f>AM23*AN23+IF(AM23&lt;2,,COMBIN(AM23,2))</f>
        <v>6523</v>
      </c>
      <c r="AQ23" s="21">
        <f>AO23/(AO23+AP23)</f>
        <v>0.862028850628199</v>
      </c>
      <c r="AR23" s="21">
        <f>AP23/(AO23+AP23)</f>
        <v>0.137971149371801</v>
      </c>
      <c r="AS23" s="22">
        <f>ABS((AQ23-AR23))</f>
        <v>0.724057701256398</v>
      </c>
      <c r="AT23" s="23">
        <f>AX23/AY23</f>
        <v>4999.738648837210</v>
      </c>
      <c r="AU23" s="24">
        <f>AY23/AX23</f>
        <v>0.000200010454592975</v>
      </c>
      <c r="AV23" s="20">
        <f>AV22+1</f>
        <v>22</v>
      </c>
      <c r="AW23" s="20">
        <f>AW22+BC21</f>
        <v>220000</v>
      </c>
      <c r="AX23" s="20">
        <f>COMBIN(AW23,2)</f>
        <v>24199890000</v>
      </c>
      <c r="AY23" s="20">
        <f>AV23*AW23+IF(AV23&lt;2,,COMBIN(AV23,2))</f>
        <v>4840231</v>
      </c>
      <c r="AZ23" s="21">
        <f>AX23/(AX23+AY23)</f>
        <v>0.999800029541589</v>
      </c>
      <c r="BA23" s="21">
        <f>AY23/(AX23+AY23)</f>
        <v>0.000199970458410684</v>
      </c>
      <c r="BB23" s="21">
        <f>ABS((AZ23-BA23))</f>
        <v>0.9996000590831779</v>
      </c>
      <c r="BC23" s="25">
        <v>10000</v>
      </c>
      <c r="BD23" s="29">
        <f>BH23/BI23</f>
        <v>0.323076923076923</v>
      </c>
      <c r="BE23" s="24">
        <f>BI23/BH23</f>
        <v>3.0952380952381</v>
      </c>
      <c r="BF23" s="20">
        <f>BF22+1</f>
        <v>22</v>
      </c>
      <c r="BG23" s="20">
        <f>BG22+1</f>
        <v>22</v>
      </c>
      <c r="BH23" s="20">
        <f>COMBIN(BG23,2)</f>
        <v>231</v>
      </c>
      <c r="BI23" s="20">
        <f>BF23*BG23+IF(BF23&lt;2,,COMBIN(BF23,2))</f>
        <v>715</v>
      </c>
      <c r="BJ23" s="21">
        <f>BH23/(BH23+BI23)</f>
        <v>0.244186046511628</v>
      </c>
      <c r="BK23" s="21">
        <f>BI23/(BH23+BI23)</f>
        <v>0.755813953488372</v>
      </c>
      <c r="BL23" s="33">
        <f>ABS((BJ23-BK23))</f>
        <v>0.511627906976744</v>
      </c>
      <c r="BM23" s="29">
        <f>BQ23/BR23</f>
        <v>3.25531914893617</v>
      </c>
      <c r="BN23" s="24">
        <f>BR23/BQ23</f>
        <v>0.30718954248366</v>
      </c>
      <c r="BO23" s="20">
        <f>BO22+1</f>
        <v>22</v>
      </c>
      <c r="BP23" s="20">
        <f>BP22+7</f>
        <v>154</v>
      </c>
      <c r="BQ23" s="20">
        <f>COMBIN(BP23,2)</f>
        <v>11781</v>
      </c>
      <c r="BR23" s="20">
        <f>BO23*BP23+IF(BO23&lt;2,,COMBIN(BO23,2))</f>
        <v>3619</v>
      </c>
      <c r="BS23" s="21">
        <f>BQ23/(BQ23+BR23)</f>
        <v>0.765</v>
      </c>
      <c r="BT23" s="21">
        <f>BR23/(BQ23+BR23)</f>
        <v>0.235</v>
      </c>
      <c r="BU23" s="30">
        <f>ABS((BS23-BT23))</f>
        <v>0.53</v>
      </c>
    </row>
    <row r="24" ht="17.65" customHeight="1">
      <c r="A24" s="31">
        <f>E24/F24</f>
        <v>1.275</v>
      </c>
      <c r="B24" s="32">
        <f>F24/E24</f>
        <v>0.784313725490196</v>
      </c>
      <c r="C24" s="20">
        <f>C23+1</f>
        <v>23</v>
      </c>
      <c r="D24" s="20">
        <f>D23+3</f>
        <v>69</v>
      </c>
      <c r="E24" s="20">
        <f>COMBIN(D24,2)</f>
        <v>2346</v>
      </c>
      <c r="F24" s="20">
        <f>C24*D24+IF(C24&lt;2,,COMBIN(C24,2))</f>
        <v>1840</v>
      </c>
      <c r="G24" s="21">
        <f>E24/(E24+F24)</f>
        <v>0.56043956043956</v>
      </c>
      <c r="H24" s="21">
        <f>F24/(E24+F24)</f>
        <v>0.43956043956044</v>
      </c>
      <c r="I24" s="22">
        <f>ABS((G24-H24))</f>
        <v>0.12087912087912</v>
      </c>
      <c r="J24" s="23">
        <f>N24/O24</f>
        <v>0.789473684210526</v>
      </c>
      <c r="K24" s="24">
        <f>O24/N24</f>
        <v>1.26666666666667</v>
      </c>
      <c r="L24" s="20">
        <f>L23+1</f>
        <v>23</v>
      </c>
      <c r="M24" s="20">
        <f>M23+2</f>
        <v>46</v>
      </c>
      <c r="N24" s="20">
        <f>COMBIN(M24,2)</f>
        <v>1035</v>
      </c>
      <c r="O24" s="20">
        <f>L24*M24+IF(L24&lt;2,,COMBIN(L24,2))</f>
        <v>1311</v>
      </c>
      <c r="P24" s="21">
        <f>N24/(N24+O24)</f>
        <v>0.441176470588235</v>
      </c>
      <c r="Q24" s="21">
        <f>O24/(N24+O24)</f>
        <v>0.5588235294117651</v>
      </c>
      <c r="R24" s="22">
        <f>ABS((P24-Q24))</f>
        <v>0.11764705882353</v>
      </c>
      <c r="S24" s="23">
        <f>W24/X24</f>
        <v>2.26190476190476</v>
      </c>
      <c r="T24" s="24">
        <f>X24/W24</f>
        <v>0.442105263157895</v>
      </c>
      <c r="U24" s="20">
        <f>U23+1</f>
        <v>23</v>
      </c>
      <c r="V24" s="20">
        <f>V23+5</f>
        <v>115</v>
      </c>
      <c r="W24" s="20">
        <f>COMBIN(V24,2)</f>
        <v>6555</v>
      </c>
      <c r="X24" s="20">
        <f>U24*V24+IF(U24&lt;2,,COMBIN(U24,2))</f>
        <v>2898</v>
      </c>
      <c r="Y24" s="21">
        <f>W24/(W24+X24)</f>
        <v>0.6934306569343071</v>
      </c>
      <c r="Z24" s="21">
        <f>X24/(W24+X24)</f>
        <v>0.306569343065693</v>
      </c>
      <c r="AA24" s="22">
        <f>ABS((Y24-Z24))</f>
        <v>0.386861313868614</v>
      </c>
      <c r="AB24" s="23">
        <f>AF24/AG24</f>
        <v>3.25581395348837</v>
      </c>
      <c r="AC24" s="24">
        <f>AG24/AF24</f>
        <v>0.307142857142857</v>
      </c>
      <c r="AD24" s="20">
        <f>AD23+1</f>
        <v>23</v>
      </c>
      <c r="AE24" s="20">
        <f>AE23+7</f>
        <v>161</v>
      </c>
      <c r="AF24" s="20">
        <f>COMBIN(AE24,2)</f>
        <v>12880</v>
      </c>
      <c r="AG24" s="20">
        <f>AD24*AE24+IF(AD24&lt;2,,COMBIN(AD24,2))</f>
        <v>3956</v>
      </c>
      <c r="AH24" s="21">
        <f>AF24/(AF24+AG24)</f>
        <v>0.765027322404372</v>
      </c>
      <c r="AI24" s="21">
        <f>AG24/(AF24+AG24)</f>
        <v>0.234972677595628</v>
      </c>
      <c r="AJ24" s="22">
        <f>ABS((AH24-AI24))</f>
        <v>0.530054644808744</v>
      </c>
      <c r="AK24" s="23">
        <f>AO24/AP24</f>
        <v>6.24838709677419</v>
      </c>
      <c r="AL24" s="24">
        <f>AP24/AO24</f>
        <v>0.160041300980898</v>
      </c>
      <c r="AM24" s="20">
        <f>AM23+1</f>
        <v>23</v>
      </c>
      <c r="AN24" s="20">
        <f>AN23+13</f>
        <v>299</v>
      </c>
      <c r="AO24" s="20">
        <f>COMBIN(AN24,2)</f>
        <v>44551</v>
      </c>
      <c r="AP24" s="20">
        <f>AM24*AN24+IF(AM24&lt;2,,COMBIN(AM24,2))</f>
        <v>7130</v>
      </c>
      <c r="AQ24" s="21">
        <f>AO24/(AO24+AP24)</f>
        <v>0.862038273253227</v>
      </c>
      <c r="AR24" s="21">
        <f>AP24/(AO24+AP24)</f>
        <v>0.137961726746773</v>
      </c>
      <c r="AS24" s="22">
        <f>ABS((AQ24-AR24))</f>
        <v>0.724076546506454</v>
      </c>
      <c r="AT24" s="23">
        <f>AX24/AY24</f>
        <v>4999.739142910560</v>
      </c>
      <c r="AU24" s="24">
        <f>AY24/AX24</f>
        <v>0.000200010434827978</v>
      </c>
      <c r="AV24" s="20">
        <f>AV23+1</f>
        <v>23</v>
      </c>
      <c r="AW24" s="20">
        <f>AW23+BC22</f>
        <v>230000</v>
      </c>
      <c r="AX24" s="20">
        <f>COMBIN(AW24,2)</f>
        <v>26449885000</v>
      </c>
      <c r="AY24" s="20">
        <f>AV24*AW24+IF(AV24&lt;2,,COMBIN(AV24,2))</f>
        <v>5290253</v>
      </c>
      <c r="AZ24" s="21">
        <f>AX24/(AX24+AY24)</f>
        <v>0.9998000295613459</v>
      </c>
      <c r="BA24" s="21">
        <f>AY24/(AX24+AY24)</f>
        <v>0.00019997043865359</v>
      </c>
      <c r="BB24" s="21">
        <f>ABS((AZ24-BA24))</f>
        <v>0.999600059122692</v>
      </c>
      <c r="BC24" s="25">
        <v>10000</v>
      </c>
      <c r="BD24" s="29">
        <f>BH24/BI24</f>
        <v>0.323529411764706</v>
      </c>
      <c r="BE24" s="24">
        <f>BI24/BH24</f>
        <v>3.09090909090909</v>
      </c>
      <c r="BF24" s="20">
        <f>BF23+1</f>
        <v>23</v>
      </c>
      <c r="BG24" s="20">
        <f>BG23+1</f>
        <v>23</v>
      </c>
      <c r="BH24" s="20">
        <f>COMBIN(BG24,2)</f>
        <v>253</v>
      </c>
      <c r="BI24" s="20">
        <f>BF24*BG24+IF(BF24&lt;2,,COMBIN(BF24,2))</f>
        <v>782</v>
      </c>
      <c r="BJ24" s="21">
        <f>BH24/(BH24+BI24)</f>
        <v>0.244444444444444</v>
      </c>
      <c r="BK24" s="21">
        <f>BI24/(BH24+BI24)</f>
        <v>0.755555555555556</v>
      </c>
      <c r="BL24" s="33">
        <f>ABS((BJ24-BK24))</f>
        <v>0.511111111111112</v>
      </c>
      <c r="BM24" s="29">
        <f>BQ24/BR24</f>
        <v>3.25581395348837</v>
      </c>
      <c r="BN24" s="24">
        <f>BR24/BQ24</f>
        <v>0.307142857142857</v>
      </c>
      <c r="BO24" s="20">
        <f>BO23+1</f>
        <v>23</v>
      </c>
      <c r="BP24" s="20">
        <f>BP23+7</f>
        <v>161</v>
      </c>
      <c r="BQ24" s="20">
        <f>COMBIN(BP24,2)</f>
        <v>12880</v>
      </c>
      <c r="BR24" s="20">
        <f>BO24*BP24+IF(BO24&lt;2,,COMBIN(BO24,2))</f>
        <v>3956</v>
      </c>
      <c r="BS24" s="21">
        <f>BQ24/(BQ24+BR24)</f>
        <v>0.765027322404372</v>
      </c>
      <c r="BT24" s="21">
        <f>BR24/(BQ24+BR24)</f>
        <v>0.234972677595628</v>
      </c>
      <c r="BU24" s="30">
        <f>ABS((BS24-BT24))</f>
        <v>0.530054644808744</v>
      </c>
    </row>
    <row r="25" ht="17.65" customHeight="1">
      <c r="A25" s="31">
        <f>E25/F25</f>
        <v>1.27544910179641</v>
      </c>
      <c r="B25" s="32">
        <f>F25/E25</f>
        <v>0.784037558685446</v>
      </c>
      <c r="C25" s="20">
        <f>C24+1</f>
        <v>24</v>
      </c>
      <c r="D25" s="20">
        <f>D24+3</f>
        <v>72</v>
      </c>
      <c r="E25" s="20">
        <f>COMBIN(D25,2)</f>
        <v>2556</v>
      </c>
      <c r="F25" s="20">
        <f>C25*D25+IF(C25&lt;2,,COMBIN(C25,2))</f>
        <v>2004</v>
      </c>
      <c r="G25" s="21">
        <f>E25/(E25+F25)</f>
        <v>0.560526315789474</v>
      </c>
      <c r="H25" s="21">
        <f>F25/(E25+F25)</f>
        <v>0.439473684210526</v>
      </c>
      <c r="I25" s="22">
        <f>ABS((G25-H25))</f>
        <v>0.121052631578948</v>
      </c>
      <c r="J25" s="23">
        <f>N25/O25</f>
        <v>0.789915966386555</v>
      </c>
      <c r="K25" s="24">
        <f>O25/N25</f>
        <v>1.26595744680851</v>
      </c>
      <c r="L25" s="20">
        <f>L24+1</f>
        <v>24</v>
      </c>
      <c r="M25" s="20">
        <f>M24+2</f>
        <v>48</v>
      </c>
      <c r="N25" s="20">
        <f>COMBIN(M25,2)</f>
        <v>1128</v>
      </c>
      <c r="O25" s="20">
        <f>L25*M25+IF(L25&lt;2,,COMBIN(L25,2))</f>
        <v>1428</v>
      </c>
      <c r="P25" s="21">
        <f>N25/(N25+O25)</f>
        <v>0.44131455399061</v>
      </c>
      <c r="Q25" s="21">
        <f>O25/(N25+O25)</f>
        <v>0.55868544600939</v>
      </c>
      <c r="R25" s="22">
        <f>ABS((P25-Q25))</f>
        <v>0.11737089201878</v>
      </c>
      <c r="S25" s="23">
        <f>W25/X25</f>
        <v>2.26235741444867</v>
      </c>
      <c r="T25" s="24">
        <f>X25/W25</f>
        <v>0.442016806722689</v>
      </c>
      <c r="U25" s="20">
        <f>U24+1</f>
        <v>24</v>
      </c>
      <c r="V25" s="20">
        <f>V24+5</f>
        <v>120</v>
      </c>
      <c r="W25" s="20">
        <f>COMBIN(V25,2)</f>
        <v>7140</v>
      </c>
      <c r="X25" s="20">
        <f>U25*V25+IF(U25&lt;2,,COMBIN(U25,2))</f>
        <v>3156</v>
      </c>
      <c r="Y25" s="21">
        <f>W25/(W25+X25)</f>
        <v>0.693473193473193</v>
      </c>
      <c r="Z25" s="21">
        <f>X25/(W25+X25)</f>
        <v>0.306526806526807</v>
      </c>
      <c r="AA25" s="22">
        <f>ABS((Y25-Z25))</f>
        <v>0.386946386946386</v>
      </c>
      <c r="AB25" s="23">
        <f>AF25/AG25</f>
        <v>3.25626740947075</v>
      </c>
      <c r="AC25" s="24">
        <f>AG25/AF25</f>
        <v>0.307100085543199</v>
      </c>
      <c r="AD25" s="20">
        <f>AD24+1</f>
        <v>24</v>
      </c>
      <c r="AE25" s="20">
        <f>AE24+7</f>
        <v>168</v>
      </c>
      <c r="AF25" s="20">
        <f>COMBIN(AE25,2)</f>
        <v>14028</v>
      </c>
      <c r="AG25" s="20">
        <f>AD25*AE25+IF(AD25&lt;2,,COMBIN(AD25,2))</f>
        <v>4308</v>
      </c>
      <c r="AH25" s="21">
        <f>AF25/(AF25+AG25)</f>
        <v>0.765052356020942</v>
      </c>
      <c r="AI25" s="21">
        <f>AG25/(AF25+AG25)</f>
        <v>0.234947643979058</v>
      </c>
      <c r="AJ25" s="22">
        <f>ABS((AH25-AI25))</f>
        <v>0.530104712041884</v>
      </c>
      <c r="AK25" s="23">
        <f>AO25/AP25</f>
        <v>6.24884080370943</v>
      </c>
      <c r="AL25" s="24">
        <f>AP25/AO25</f>
        <v>0.160029680930002</v>
      </c>
      <c r="AM25" s="20">
        <f>AM24+1</f>
        <v>24</v>
      </c>
      <c r="AN25" s="20">
        <f>AN24+13</f>
        <v>312</v>
      </c>
      <c r="AO25" s="20">
        <f>COMBIN(AN25,2)</f>
        <v>48516</v>
      </c>
      <c r="AP25" s="20">
        <f>AM25*AN25+IF(AM25&lt;2,,COMBIN(AM25,2))</f>
        <v>7764</v>
      </c>
      <c r="AQ25" s="21">
        <f>AO25/(AO25+AP25)</f>
        <v>0.862046908315565</v>
      </c>
      <c r="AR25" s="21">
        <f>AP25/(AO25+AP25)</f>
        <v>0.137953091684435</v>
      </c>
      <c r="AS25" s="22">
        <f>ABS((AQ25-AR25))</f>
        <v>0.72409381663113</v>
      </c>
      <c r="AT25" s="23">
        <f>AX25/AY25</f>
        <v>4999.739595811030</v>
      </c>
      <c r="AU25" s="24">
        <f>AY25/AX25</f>
        <v>0.00020001041671007</v>
      </c>
      <c r="AV25" s="20">
        <f>AV24+1</f>
        <v>24</v>
      </c>
      <c r="AW25" s="20">
        <f>AW24+BC23</f>
        <v>240000</v>
      </c>
      <c r="AX25" s="20">
        <f>COMBIN(AW25,2)</f>
        <v>28799880000</v>
      </c>
      <c r="AY25" s="20">
        <f>AV25*AW25+IF(AV25&lt;2,,COMBIN(AV25,2))</f>
        <v>5760276</v>
      </c>
      <c r="AZ25" s="21">
        <f>AX25/(AX25+AY25)</f>
        <v>0.999800029579457</v>
      </c>
      <c r="BA25" s="21">
        <f>AY25/(AX25+AY25)</f>
        <v>0.000199970420542927</v>
      </c>
      <c r="BB25" s="21">
        <f>ABS((AZ25-BA25))</f>
        <v>0.999600059158914</v>
      </c>
      <c r="BC25" s="25">
        <v>10000</v>
      </c>
      <c r="BD25" s="29">
        <f>BH25/BI25</f>
        <v>0.323943661971831</v>
      </c>
      <c r="BE25" s="24">
        <f>BI25/BH25</f>
        <v>3.08695652173913</v>
      </c>
      <c r="BF25" s="20">
        <f>BF24+1</f>
        <v>24</v>
      </c>
      <c r="BG25" s="20">
        <f>BG24+1</f>
        <v>24</v>
      </c>
      <c r="BH25" s="20">
        <f>COMBIN(BG25,2)</f>
        <v>276</v>
      </c>
      <c r="BI25" s="20">
        <f>BF25*BG25+IF(BF25&lt;2,,COMBIN(BF25,2))</f>
        <v>852</v>
      </c>
      <c r="BJ25" s="21">
        <f>BH25/(BH25+BI25)</f>
        <v>0.24468085106383</v>
      </c>
      <c r="BK25" s="21">
        <f>BI25/(BH25+BI25)</f>
        <v>0.75531914893617</v>
      </c>
      <c r="BL25" s="33">
        <f>ABS((BJ25-BK25))</f>
        <v>0.5106382978723401</v>
      </c>
      <c r="BM25" s="29">
        <f>BQ25/BR25</f>
        <v>3.25626740947075</v>
      </c>
      <c r="BN25" s="24">
        <f>BR25/BQ25</f>
        <v>0.307100085543199</v>
      </c>
      <c r="BO25" s="20">
        <f>BO24+1</f>
        <v>24</v>
      </c>
      <c r="BP25" s="20">
        <f>BP24+7</f>
        <v>168</v>
      </c>
      <c r="BQ25" s="20">
        <f>COMBIN(BP25,2)</f>
        <v>14028</v>
      </c>
      <c r="BR25" s="20">
        <f>BO25*BP25+IF(BO25&lt;2,,COMBIN(BO25,2))</f>
        <v>4308</v>
      </c>
      <c r="BS25" s="21">
        <f>BQ25/(BQ25+BR25)</f>
        <v>0.765052356020942</v>
      </c>
      <c r="BT25" s="21">
        <f>BR25/(BQ25+BR25)</f>
        <v>0.234947643979058</v>
      </c>
      <c r="BU25" s="30">
        <f>ABS((BS25-BT25))</f>
        <v>0.530104712041884</v>
      </c>
    </row>
    <row r="26" ht="17.65" customHeight="1">
      <c r="A26" s="31">
        <f>E26/F26</f>
        <v>1.27586206896552</v>
      </c>
      <c r="B26" s="32">
        <f>F26/E26</f>
        <v>0.783783783783784</v>
      </c>
      <c r="C26" s="20">
        <f>C25+1</f>
        <v>25</v>
      </c>
      <c r="D26" s="20">
        <f>D25+3</f>
        <v>75</v>
      </c>
      <c r="E26" s="20">
        <f>COMBIN(D26,2)</f>
        <v>2775</v>
      </c>
      <c r="F26" s="20">
        <f>C26*D26+IF(C26&lt;2,,COMBIN(C26,2))</f>
        <v>2175</v>
      </c>
      <c r="G26" s="21">
        <f>E26/(E26+F26)</f>
        <v>0.560606060606061</v>
      </c>
      <c r="H26" s="21">
        <f>F26/(E26+F26)</f>
        <v>0.439393939393939</v>
      </c>
      <c r="I26" s="22">
        <f>ABS((G26-H26))</f>
        <v>0.121212121212122</v>
      </c>
      <c r="J26" s="23">
        <f>N26/O26</f>
        <v>0.790322580645161</v>
      </c>
      <c r="K26" s="24">
        <f>O26/N26</f>
        <v>1.26530612244898</v>
      </c>
      <c r="L26" s="20">
        <f>L25+1</f>
        <v>25</v>
      </c>
      <c r="M26" s="20">
        <f>M25+2</f>
        <v>50</v>
      </c>
      <c r="N26" s="20">
        <f>COMBIN(M26,2)</f>
        <v>1225</v>
      </c>
      <c r="O26" s="20">
        <f>L26*M26+IF(L26&lt;2,,COMBIN(L26,2))</f>
        <v>1550</v>
      </c>
      <c r="P26" s="21">
        <f>N26/(N26+O26)</f>
        <v>0.441441441441441</v>
      </c>
      <c r="Q26" s="21">
        <f>O26/(N26+O26)</f>
        <v>0.558558558558559</v>
      </c>
      <c r="R26" s="22">
        <f>ABS((P26-Q26))</f>
        <v>0.117117117117118</v>
      </c>
      <c r="S26" s="23">
        <f>W26/X26</f>
        <v>2.26277372262774</v>
      </c>
      <c r="T26" s="24">
        <f>X26/W26</f>
        <v>0.441935483870968</v>
      </c>
      <c r="U26" s="20">
        <f>U25+1</f>
        <v>25</v>
      </c>
      <c r="V26" s="20">
        <f>V25+5</f>
        <v>125</v>
      </c>
      <c r="W26" s="20">
        <f>COMBIN(V26,2)</f>
        <v>7750</v>
      </c>
      <c r="X26" s="20">
        <f>U26*V26+IF(U26&lt;2,,COMBIN(U26,2))</f>
        <v>3425</v>
      </c>
      <c r="Y26" s="21">
        <f>W26/(W26+X26)</f>
        <v>0.693512304250559</v>
      </c>
      <c r="Z26" s="21">
        <f>X26/(W26+X26)</f>
        <v>0.306487695749441</v>
      </c>
      <c r="AA26" s="22">
        <f>ABS((Y26-Z26))</f>
        <v>0.387024608501118</v>
      </c>
      <c r="AB26" s="23">
        <f>AF26/AG26</f>
        <v>3.25668449197861</v>
      </c>
      <c r="AC26" s="24">
        <f>AG26/AF26</f>
        <v>0.307060755336617</v>
      </c>
      <c r="AD26" s="20">
        <f>AD25+1</f>
        <v>25</v>
      </c>
      <c r="AE26" s="20">
        <f>AE25+7</f>
        <v>175</v>
      </c>
      <c r="AF26" s="20">
        <f>COMBIN(AE26,2)</f>
        <v>15225</v>
      </c>
      <c r="AG26" s="20">
        <f>AD26*AE26+IF(AD26&lt;2,,COMBIN(AD26,2))</f>
        <v>4675</v>
      </c>
      <c r="AH26" s="21">
        <f>AF26/(AF26+AG26)</f>
        <v>0.765075376884422</v>
      </c>
      <c r="AI26" s="21">
        <f>AG26/(AF26+AG26)</f>
        <v>0.234924623115578</v>
      </c>
      <c r="AJ26" s="22">
        <f>ABS((AH26-AI26))</f>
        <v>0.530150753768844</v>
      </c>
      <c r="AK26" s="23">
        <f>AO26/AP26</f>
        <v>6.24925816023739</v>
      </c>
      <c r="AL26" s="24">
        <f>AP26/AO26</f>
        <v>0.160018993352327</v>
      </c>
      <c r="AM26" s="20">
        <f>AM25+1</f>
        <v>25</v>
      </c>
      <c r="AN26" s="20">
        <f>AN25+13</f>
        <v>325</v>
      </c>
      <c r="AO26" s="20">
        <f>COMBIN(AN26,2)</f>
        <v>52650</v>
      </c>
      <c r="AP26" s="20">
        <f>AM26*AN26+IF(AM26&lt;2,,COMBIN(AM26,2))</f>
        <v>8425</v>
      </c>
      <c r="AQ26" s="21">
        <f>AO26/(AO26+AP26)</f>
        <v>0.862054850593533</v>
      </c>
      <c r="AR26" s="21">
        <f>AP26/(AO26+AP26)</f>
        <v>0.137945149406467</v>
      </c>
      <c r="AS26" s="22">
        <f>ABS((AQ26-AR26))</f>
        <v>0.724109701187066</v>
      </c>
      <c r="AT26" s="23">
        <f>AX26/AY26</f>
        <v>4999.7400124794</v>
      </c>
      <c r="AU26" s="24">
        <f>AY26/AX26</f>
        <v>0.0002000104000416</v>
      </c>
      <c r="AV26" s="20">
        <f>AV25+1</f>
        <v>25</v>
      </c>
      <c r="AW26" s="20">
        <f>AW25+BC24</f>
        <v>250000</v>
      </c>
      <c r="AX26" s="20">
        <f>COMBIN(AW26,2)</f>
        <v>31249875000</v>
      </c>
      <c r="AY26" s="20">
        <f>AV26*AW26+IF(AV26&lt;2,,COMBIN(AV26,2))</f>
        <v>6250300</v>
      </c>
      <c r="AZ26" s="21">
        <f>AX26/(AX26+AY26)</f>
        <v>0.999800029596119</v>
      </c>
      <c r="BA26" s="21">
        <f>AY26/(AX26+AY26)</f>
        <v>0.000199970403881123</v>
      </c>
      <c r="BB26" s="21">
        <f>ABS((AZ26-BA26))</f>
        <v>0.999600059192238</v>
      </c>
      <c r="BC26" s="25">
        <v>10000</v>
      </c>
      <c r="BD26" s="29">
        <f>BH26/BI26</f>
        <v>0.324324324324324</v>
      </c>
      <c r="BE26" s="24">
        <f>BI26/BH26</f>
        <v>3.08333333333333</v>
      </c>
      <c r="BF26" s="20">
        <f>BF25+1</f>
        <v>25</v>
      </c>
      <c r="BG26" s="20">
        <f>BG25+1</f>
        <v>25</v>
      </c>
      <c r="BH26" s="20">
        <f>COMBIN(BG26,2)</f>
        <v>300</v>
      </c>
      <c r="BI26" s="20">
        <f>BF26*BG26+IF(BF26&lt;2,,COMBIN(BF26,2))</f>
        <v>925</v>
      </c>
      <c r="BJ26" s="21">
        <f>BH26/(BH26+BI26)</f>
        <v>0.244897959183673</v>
      </c>
      <c r="BK26" s="21">
        <f>BI26/(BH26+BI26)</f>
        <v>0.755102040816327</v>
      </c>
      <c r="BL26" s="33">
        <f>ABS((BJ26-BK26))</f>
        <v>0.510204081632654</v>
      </c>
      <c r="BM26" s="29">
        <f>BQ26/BR26</f>
        <v>3.25668449197861</v>
      </c>
      <c r="BN26" s="24">
        <f>BR26/BQ26</f>
        <v>0.307060755336617</v>
      </c>
      <c r="BO26" s="20">
        <f>BO25+1</f>
        <v>25</v>
      </c>
      <c r="BP26" s="20">
        <f>BP25+7</f>
        <v>175</v>
      </c>
      <c r="BQ26" s="20">
        <f>COMBIN(BP26,2)</f>
        <v>15225</v>
      </c>
      <c r="BR26" s="20">
        <f>BO26*BP26+IF(BO26&lt;2,,COMBIN(BO26,2))</f>
        <v>4675</v>
      </c>
      <c r="BS26" s="21">
        <f>BQ26/(BQ26+BR26)</f>
        <v>0.765075376884422</v>
      </c>
      <c r="BT26" s="21">
        <f>BR26/(BQ26+BR26)</f>
        <v>0.234924623115578</v>
      </c>
      <c r="BU26" s="30">
        <f>ABS((BS26-BT26))</f>
        <v>0.530150753768844</v>
      </c>
    </row>
    <row r="27" ht="17.65" customHeight="1">
      <c r="A27" s="31">
        <f>E27/F27</f>
        <v>1.27624309392265</v>
      </c>
      <c r="B27" s="32">
        <f>F27/E27</f>
        <v>0.783549783549784</v>
      </c>
      <c r="C27" s="20">
        <f>C26+1</f>
        <v>26</v>
      </c>
      <c r="D27" s="20">
        <f>D26+3</f>
        <v>78</v>
      </c>
      <c r="E27" s="20">
        <f>COMBIN(D27,2)</f>
        <v>3003</v>
      </c>
      <c r="F27" s="20">
        <f>C27*D27+IF(C27&lt;2,,COMBIN(C27,2))</f>
        <v>2353</v>
      </c>
      <c r="G27" s="21">
        <f>E27/(E27+F27)</f>
        <v>0.560679611650485</v>
      </c>
      <c r="H27" s="21">
        <f>F27/(E27+F27)</f>
        <v>0.439320388349515</v>
      </c>
      <c r="I27" s="22">
        <f>ABS((G27-H27))</f>
        <v>0.12135922330097</v>
      </c>
      <c r="J27" s="23">
        <f>N27/O27</f>
        <v>0.7906976744186049</v>
      </c>
      <c r="K27" s="24">
        <f>O27/N27</f>
        <v>1.26470588235294</v>
      </c>
      <c r="L27" s="20">
        <f>L26+1</f>
        <v>26</v>
      </c>
      <c r="M27" s="20">
        <f>M26+2</f>
        <v>52</v>
      </c>
      <c r="N27" s="20">
        <f>COMBIN(M27,2)</f>
        <v>1326</v>
      </c>
      <c r="O27" s="20">
        <f>L27*M27+IF(L27&lt;2,,COMBIN(L27,2))</f>
        <v>1677</v>
      </c>
      <c r="P27" s="21">
        <f>N27/(N27+O27)</f>
        <v>0.441558441558442</v>
      </c>
      <c r="Q27" s="21">
        <f>O27/(N27+O27)</f>
        <v>0.558441558441558</v>
      </c>
      <c r="R27" s="22">
        <f>ABS((P27-Q27))</f>
        <v>0.116883116883116</v>
      </c>
      <c r="S27" s="23">
        <f>W27/X27</f>
        <v>2.26315789473684</v>
      </c>
      <c r="T27" s="24">
        <f>X27/W27</f>
        <v>0.441860465116279</v>
      </c>
      <c r="U27" s="20">
        <f>U26+1</f>
        <v>26</v>
      </c>
      <c r="V27" s="20">
        <f>V26+5</f>
        <v>130</v>
      </c>
      <c r="W27" s="20">
        <f>COMBIN(V27,2)</f>
        <v>8385</v>
      </c>
      <c r="X27" s="20">
        <f>U27*V27+IF(U27&lt;2,,COMBIN(U27,2))</f>
        <v>3705</v>
      </c>
      <c r="Y27" s="21">
        <f>W27/(W27+X27)</f>
        <v>0.693548387096774</v>
      </c>
      <c r="Z27" s="21">
        <f>X27/(W27+X27)</f>
        <v>0.306451612903226</v>
      </c>
      <c r="AA27" s="22">
        <f>ABS((Y27-Z27))</f>
        <v>0.387096774193548</v>
      </c>
      <c r="AB27" s="23">
        <f>AF27/AG27</f>
        <v>3.25706940874036</v>
      </c>
      <c r="AC27" s="24">
        <f>AG27/AF27</f>
        <v>0.307024467245462</v>
      </c>
      <c r="AD27" s="20">
        <f>AD26+1</f>
        <v>26</v>
      </c>
      <c r="AE27" s="20">
        <f>AE26+7</f>
        <v>182</v>
      </c>
      <c r="AF27" s="20">
        <f>COMBIN(AE27,2)</f>
        <v>16471</v>
      </c>
      <c r="AG27" s="20">
        <f>AD27*AE27+IF(AD27&lt;2,,COMBIN(AD27,2))</f>
        <v>5057</v>
      </c>
      <c r="AH27" s="21">
        <f>AF27/(AF27+AG27)</f>
        <v>0.765096618357488</v>
      </c>
      <c r="AI27" s="21">
        <f>AG27/(AF27+AG27)</f>
        <v>0.234903381642512</v>
      </c>
      <c r="AJ27" s="22">
        <f>ABS((AH27-AI27))</f>
        <v>0.530193236714976</v>
      </c>
      <c r="AK27" s="23">
        <f>AO27/AP27</f>
        <v>6.24964336661912</v>
      </c>
      <c r="AL27" s="24">
        <f>AP27/AO27</f>
        <v>0.16000913033554</v>
      </c>
      <c r="AM27" s="20">
        <f>AM26+1</f>
        <v>26</v>
      </c>
      <c r="AN27" s="20">
        <f>AN26+13</f>
        <v>338</v>
      </c>
      <c r="AO27" s="20">
        <f>COMBIN(AN27,2)</f>
        <v>56953</v>
      </c>
      <c r="AP27" s="20">
        <f>AM27*AN27+IF(AM27&lt;2,,COMBIN(AM27,2))</f>
        <v>9113</v>
      </c>
      <c r="AQ27" s="21">
        <f>AO27/(AO27+AP27)</f>
        <v>0.8620621802439981</v>
      </c>
      <c r="AR27" s="21">
        <f>AP27/(AO27+AP27)</f>
        <v>0.137937819756002</v>
      </c>
      <c r="AS27" s="22">
        <f>ABS((AQ27-AR27))</f>
        <v>0.724124360487996</v>
      </c>
      <c r="AT27" s="23">
        <f>AX27/AY27</f>
        <v>4999.740397096290</v>
      </c>
      <c r="AU27" s="24">
        <f>AY27/AX27</f>
        <v>0.000200010384655326</v>
      </c>
      <c r="AV27" s="20">
        <f>AV26+1</f>
        <v>26</v>
      </c>
      <c r="AW27" s="20">
        <f>AW26+BC25</f>
        <v>260000</v>
      </c>
      <c r="AX27" s="20">
        <f>COMBIN(AW27,2)</f>
        <v>33799870000</v>
      </c>
      <c r="AY27" s="20">
        <f>AV27*AW27+IF(AV27&lt;2,,COMBIN(AV27,2))</f>
        <v>6760325</v>
      </c>
      <c r="AZ27" s="21">
        <f>AX27/(AX27+AY27)</f>
        <v>0.9998000296114991</v>
      </c>
      <c r="BA27" s="21">
        <f>AY27/(AX27+AY27)</f>
        <v>0.000199970388501002</v>
      </c>
      <c r="BB27" s="21">
        <f>ABS((AZ27-BA27))</f>
        <v>0.999600059222998</v>
      </c>
      <c r="BC27" s="25">
        <v>10000</v>
      </c>
      <c r="BD27" s="29">
        <f>BH27/BI27</f>
        <v>0.324675324675325</v>
      </c>
      <c r="BE27" s="24">
        <f>BI27/BH27</f>
        <v>3.08</v>
      </c>
      <c r="BF27" s="20">
        <f>BF26+1</f>
        <v>26</v>
      </c>
      <c r="BG27" s="20">
        <f>BG26+1</f>
        <v>26</v>
      </c>
      <c r="BH27" s="20">
        <f>COMBIN(BG27,2)</f>
        <v>325</v>
      </c>
      <c r="BI27" s="20">
        <f>BF27*BG27+IF(BF27&lt;2,,COMBIN(BF27,2))</f>
        <v>1001</v>
      </c>
      <c r="BJ27" s="21">
        <f>BH27/(BH27+BI27)</f>
        <v>0.245098039215686</v>
      </c>
      <c r="BK27" s="21">
        <f>BI27/(BH27+BI27)</f>
        <v>0.754901960784314</v>
      </c>
      <c r="BL27" s="33">
        <f>ABS((BJ27-BK27))</f>
        <v>0.509803921568628</v>
      </c>
      <c r="BM27" s="29">
        <f>BQ27/BR27</f>
        <v>3.25706940874036</v>
      </c>
      <c r="BN27" s="24">
        <f>BR27/BQ27</f>
        <v>0.307024467245462</v>
      </c>
      <c r="BO27" s="20">
        <f>BO26+1</f>
        <v>26</v>
      </c>
      <c r="BP27" s="20">
        <f>BP26+7</f>
        <v>182</v>
      </c>
      <c r="BQ27" s="20">
        <f>COMBIN(BP27,2)</f>
        <v>16471</v>
      </c>
      <c r="BR27" s="20">
        <f>BO27*BP27+IF(BO27&lt;2,,COMBIN(BO27,2))</f>
        <v>5057</v>
      </c>
      <c r="BS27" s="21">
        <f>BQ27/(BQ27+BR27)</f>
        <v>0.765096618357488</v>
      </c>
      <c r="BT27" s="21">
        <f>BR27/(BQ27+BR27)</f>
        <v>0.234903381642512</v>
      </c>
      <c r="BU27" s="30">
        <f>ABS((BS27-BT27))</f>
        <v>0.530193236714976</v>
      </c>
    </row>
    <row r="28" ht="17.65" customHeight="1">
      <c r="A28" s="31">
        <f>E28/F28</f>
        <v>1.27659574468085</v>
      </c>
      <c r="B28" s="32">
        <f>F28/E28</f>
        <v>0.783333333333333</v>
      </c>
      <c r="C28" s="20">
        <f>C27+1</f>
        <v>27</v>
      </c>
      <c r="D28" s="20">
        <f>D27+3</f>
        <v>81</v>
      </c>
      <c r="E28" s="20">
        <f>COMBIN(D28,2)</f>
        <v>3240</v>
      </c>
      <c r="F28" s="20">
        <f>C28*D28+IF(C28&lt;2,,COMBIN(C28,2))</f>
        <v>2538</v>
      </c>
      <c r="G28" s="21">
        <f>E28/(E28+F28)</f>
        <v>0.560747663551402</v>
      </c>
      <c r="H28" s="21">
        <f>F28/(E28+F28)</f>
        <v>0.439252336448598</v>
      </c>
      <c r="I28" s="22">
        <f>ABS((G28-H28))</f>
        <v>0.121495327102804</v>
      </c>
      <c r="J28" s="23">
        <f>N28/O28</f>
        <v>0.791044776119403</v>
      </c>
      <c r="K28" s="24">
        <f>O28/N28</f>
        <v>1.26415094339623</v>
      </c>
      <c r="L28" s="20">
        <f>L27+1</f>
        <v>27</v>
      </c>
      <c r="M28" s="20">
        <f>M27+2</f>
        <v>54</v>
      </c>
      <c r="N28" s="20">
        <f>COMBIN(M28,2)</f>
        <v>1431</v>
      </c>
      <c r="O28" s="20">
        <f>L28*M28+IF(L28&lt;2,,COMBIN(L28,2))</f>
        <v>1809</v>
      </c>
      <c r="P28" s="21">
        <f>N28/(N28+O28)</f>
        <v>0.441666666666667</v>
      </c>
      <c r="Q28" s="21">
        <f>O28/(N28+O28)</f>
        <v>0.558333333333333</v>
      </c>
      <c r="R28" s="22">
        <f>ABS((P28-Q28))</f>
        <v>0.116666666666666</v>
      </c>
      <c r="S28" s="23">
        <f>W28/X28</f>
        <v>2.26351351351351</v>
      </c>
      <c r="T28" s="24">
        <f>X28/W28</f>
        <v>0.441791044776119</v>
      </c>
      <c r="U28" s="20">
        <f>U27+1</f>
        <v>27</v>
      </c>
      <c r="V28" s="20">
        <f>V27+5</f>
        <v>135</v>
      </c>
      <c r="W28" s="20">
        <f>COMBIN(V28,2)</f>
        <v>9045</v>
      </c>
      <c r="X28" s="20">
        <f>U28*V28+IF(U28&lt;2,,COMBIN(U28,2))</f>
        <v>3996</v>
      </c>
      <c r="Y28" s="21">
        <f>W28/(W28+X28)</f>
        <v>0.693581780538302</v>
      </c>
      <c r="Z28" s="21">
        <f>X28/(W28+X28)</f>
        <v>0.306418219461698</v>
      </c>
      <c r="AA28" s="22">
        <f>ABS((Y28-Z28))</f>
        <v>0.387163561076604</v>
      </c>
      <c r="AB28" s="23">
        <f>AF28/AG28</f>
        <v>3.25742574257426</v>
      </c>
      <c r="AC28" s="24">
        <f>AG28/AF28</f>
        <v>0.306990881458967</v>
      </c>
      <c r="AD28" s="20">
        <f>AD27+1</f>
        <v>27</v>
      </c>
      <c r="AE28" s="20">
        <f>AE27+7</f>
        <v>189</v>
      </c>
      <c r="AF28" s="20">
        <f>COMBIN(AE28,2)</f>
        <v>17766</v>
      </c>
      <c r="AG28" s="20">
        <f>AD28*AE28+IF(AD28&lt;2,,COMBIN(AD28,2))</f>
        <v>5454</v>
      </c>
      <c r="AH28" s="21">
        <f>AF28/(AF28+AG28)</f>
        <v>0.765116279069767</v>
      </c>
      <c r="AI28" s="21">
        <f>AG28/(AF28+AG28)</f>
        <v>0.234883720930233</v>
      </c>
      <c r="AJ28" s="22">
        <f>ABS((AH28-AI28))</f>
        <v>0.530232558139534</v>
      </c>
      <c r="AK28" s="23">
        <f>AO28/AP28</f>
        <v>6.25</v>
      </c>
      <c r="AL28" s="24">
        <f>AP28/AO28</f>
        <v>0.16</v>
      </c>
      <c r="AM28" s="20">
        <f>AM27+1</f>
        <v>27</v>
      </c>
      <c r="AN28" s="20">
        <f>AN27+13</f>
        <v>351</v>
      </c>
      <c r="AO28" s="20">
        <f>COMBIN(AN28,2)</f>
        <v>61425</v>
      </c>
      <c r="AP28" s="20">
        <f>AM28*AN28+IF(AM28&lt;2,,COMBIN(AM28,2))</f>
        <v>9828</v>
      </c>
      <c r="AQ28" s="21">
        <f>AO28/(AO28+AP28)</f>
        <v>0.862068965517241</v>
      </c>
      <c r="AR28" s="21">
        <f>AP28/(AO28+AP28)</f>
        <v>0.137931034482759</v>
      </c>
      <c r="AS28" s="22">
        <f>ABS((AQ28-AR28))</f>
        <v>0.724137931034482</v>
      </c>
      <c r="AT28" s="23">
        <f>AX28/AY28</f>
        <v>4999.740753222990</v>
      </c>
      <c r="AU28" s="24">
        <f>AY28/AX28</f>
        <v>0.000200010370408779</v>
      </c>
      <c r="AV28" s="20">
        <f>AV27+1</f>
        <v>27</v>
      </c>
      <c r="AW28" s="20">
        <f>AW27+BC26</f>
        <v>270000</v>
      </c>
      <c r="AX28" s="20">
        <f>COMBIN(AW28,2)</f>
        <v>36449865000</v>
      </c>
      <c r="AY28" s="20">
        <f>AV28*AW28+IF(AV28&lt;2,,COMBIN(AV28,2))</f>
        <v>7290351</v>
      </c>
      <c r="AZ28" s="21">
        <f>AX28/(AX28+AY28)</f>
        <v>0.99980002962574</v>
      </c>
      <c r="BA28" s="21">
        <f>AY28/(AX28+AY28)</f>
        <v>0.000199970374260153</v>
      </c>
      <c r="BB28" s="21">
        <f>ABS((AZ28-BA28))</f>
        <v>0.99960005925148</v>
      </c>
      <c r="BC28" s="25">
        <v>10000</v>
      </c>
      <c r="BD28" s="29">
        <f>BH28/BI28</f>
        <v>0.325</v>
      </c>
      <c r="BE28" s="24">
        <f>BI28/BH28</f>
        <v>3.07692307692308</v>
      </c>
      <c r="BF28" s="20">
        <f>BF27+1</f>
        <v>27</v>
      </c>
      <c r="BG28" s="20">
        <f>BG27+1</f>
        <v>27</v>
      </c>
      <c r="BH28" s="20">
        <f>COMBIN(BG28,2)</f>
        <v>351</v>
      </c>
      <c r="BI28" s="20">
        <f>BF28*BG28+IF(BF28&lt;2,,COMBIN(BF28,2))</f>
        <v>1080</v>
      </c>
      <c r="BJ28" s="21">
        <f>BH28/(BH28+BI28)</f>
        <v>0.245283018867925</v>
      </c>
      <c r="BK28" s="21">
        <f>BI28/(BH28+BI28)</f>
        <v>0.754716981132075</v>
      </c>
      <c r="BL28" s="33">
        <f>ABS((BJ28-BK28))</f>
        <v>0.5094339622641501</v>
      </c>
      <c r="BM28" s="29">
        <f>BQ28/BR28</f>
        <v>3.25742574257426</v>
      </c>
      <c r="BN28" s="24">
        <f>BR28/BQ28</f>
        <v>0.306990881458967</v>
      </c>
      <c r="BO28" s="20">
        <f>BO27+1</f>
        <v>27</v>
      </c>
      <c r="BP28" s="20">
        <f>BP27+7</f>
        <v>189</v>
      </c>
      <c r="BQ28" s="20">
        <f>COMBIN(BP28,2)</f>
        <v>17766</v>
      </c>
      <c r="BR28" s="20">
        <f>BO28*BP28+IF(BO28&lt;2,,COMBIN(BO28,2))</f>
        <v>5454</v>
      </c>
      <c r="BS28" s="21">
        <f>BQ28/(BQ28+BR28)</f>
        <v>0.765116279069767</v>
      </c>
      <c r="BT28" s="21">
        <f>BR28/(BQ28+BR28)</f>
        <v>0.234883720930233</v>
      </c>
      <c r="BU28" s="30">
        <f>ABS((BS28-BT28))</f>
        <v>0.530232558139534</v>
      </c>
    </row>
    <row r="29" ht="17.65" customHeight="1">
      <c r="A29" s="31">
        <f>E29/F29</f>
        <v>1.27692307692308</v>
      </c>
      <c r="B29" s="32">
        <f>F29/E29</f>
        <v>0.783132530120482</v>
      </c>
      <c r="C29" s="20">
        <f>C28+1</f>
        <v>28</v>
      </c>
      <c r="D29" s="20">
        <f>D28+3</f>
        <v>84</v>
      </c>
      <c r="E29" s="20">
        <f>COMBIN(D29,2)</f>
        <v>3486</v>
      </c>
      <c r="F29" s="20">
        <f>C29*D29+IF(C29&lt;2,,COMBIN(C29,2))</f>
        <v>2730</v>
      </c>
      <c r="G29" s="21">
        <f>E29/(E29+F29)</f>
        <v>0.560810810810811</v>
      </c>
      <c r="H29" s="21">
        <f>F29/(E29+F29)</f>
        <v>0.439189189189189</v>
      </c>
      <c r="I29" s="22">
        <f>ABS((G29-H29))</f>
        <v>0.121621621621622</v>
      </c>
      <c r="J29" s="23">
        <f>N29/O29</f>
        <v>0.79136690647482</v>
      </c>
      <c r="K29" s="24">
        <f>O29/N29</f>
        <v>1.26363636363636</v>
      </c>
      <c r="L29" s="20">
        <f>L28+1</f>
        <v>28</v>
      </c>
      <c r="M29" s="20">
        <f>M28+2</f>
        <v>56</v>
      </c>
      <c r="N29" s="20">
        <f>COMBIN(M29,2)</f>
        <v>1540</v>
      </c>
      <c r="O29" s="20">
        <f>L29*M29+IF(L29&lt;2,,COMBIN(L29,2))</f>
        <v>1946</v>
      </c>
      <c r="P29" s="21">
        <f>N29/(N29+O29)</f>
        <v>0.441767068273092</v>
      </c>
      <c r="Q29" s="21">
        <f>O29/(N29+O29)</f>
        <v>0.558232931726908</v>
      </c>
      <c r="R29" s="22">
        <f>ABS((P29-Q29))</f>
        <v>0.116465863453816</v>
      </c>
      <c r="S29" s="23">
        <f>W29/X29</f>
        <v>2.26384364820847</v>
      </c>
      <c r="T29" s="24">
        <f>X29/W29</f>
        <v>0.441726618705036</v>
      </c>
      <c r="U29" s="20">
        <f>U28+1</f>
        <v>28</v>
      </c>
      <c r="V29" s="20">
        <f>V28+5</f>
        <v>140</v>
      </c>
      <c r="W29" s="20">
        <f>COMBIN(V29,2)</f>
        <v>9730</v>
      </c>
      <c r="X29" s="20">
        <f>U29*V29+IF(U29&lt;2,,COMBIN(U29,2))</f>
        <v>4298</v>
      </c>
      <c r="Y29" s="21">
        <f>W29/(W29+X29)</f>
        <v>0.693612774451098</v>
      </c>
      <c r="Z29" s="21">
        <f>X29/(W29+X29)</f>
        <v>0.306387225548902</v>
      </c>
      <c r="AA29" s="22">
        <f>ABS((Y29-Z29))</f>
        <v>0.387225548902196</v>
      </c>
      <c r="AB29" s="23">
        <f>AF29/AG29</f>
        <v>3.25775656324582</v>
      </c>
      <c r="AC29" s="24">
        <f>AG29/AF29</f>
        <v>0.306959706959707</v>
      </c>
      <c r="AD29" s="20">
        <f>AD28+1</f>
        <v>28</v>
      </c>
      <c r="AE29" s="20">
        <f>AE28+7</f>
        <v>196</v>
      </c>
      <c r="AF29" s="20">
        <f>COMBIN(AE29,2)</f>
        <v>19110</v>
      </c>
      <c r="AG29" s="20">
        <f>AD29*AE29+IF(AD29&lt;2,,COMBIN(AD29,2))</f>
        <v>5866</v>
      </c>
      <c r="AH29" s="21">
        <f>AF29/(AF29+AG29)</f>
        <v>0.765134529147982</v>
      </c>
      <c r="AI29" s="21">
        <f>AG29/(AF29+AG29)</f>
        <v>0.234865470852018</v>
      </c>
      <c r="AJ29" s="22">
        <f>ABS((AH29-AI29))</f>
        <v>0.530269058295964</v>
      </c>
      <c r="AK29" s="23">
        <f>AO29/AP29</f>
        <v>6.25033112582781</v>
      </c>
      <c r="AL29" s="24">
        <f>AP29/AO29</f>
        <v>0.159991523627887</v>
      </c>
      <c r="AM29" s="20">
        <f>AM28+1</f>
        <v>28</v>
      </c>
      <c r="AN29" s="20">
        <f>AN28+13</f>
        <v>364</v>
      </c>
      <c r="AO29" s="20">
        <f>COMBIN(AN29,2)</f>
        <v>66066</v>
      </c>
      <c r="AP29" s="20">
        <f>AM29*AN29+IF(AM29&lt;2,,COMBIN(AM29,2))</f>
        <v>10570</v>
      </c>
      <c r="AQ29" s="21">
        <f>AO29/(AO29+AP29)</f>
        <v>0.862075264888564</v>
      </c>
      <c r="AR29" s="21">
        <f>AP29/(AO29+AP29)</f>
        <v>0.137924735111436</v>
      </c>
      <c r="AS29" s="22">
        <f>ABS((AQ29-AR29))</f>
        <v>0.724150529777128</v>
      </c>
      <c r="AT29" s="23">
        <f>AX29/AY29</f>
        <v>4999.741083912030</v>
      </c>
      <c r="AU29" s="24">
        <f>AY29/AX29</f>
        <v>0.000200010357179847</v>
      </c>
      <c r="AV29" s="20">
        <f>AV28+1</f>
        <v>28</v>
      </c>
      <c r="AW29" s="20">
        <f>AW28+BC27</f>
        <v>280000</v>
      </c>
      <c r="AX29" s="20">
        <f>COMBIN(AW29,2)</f>
        <v>39199860000</v>
      </c>
      <c r="AY29" s="20">
        <f>AV29*AW29+IF(AV29&lt;2,,COMBIN(AV29,2))</f>
        <v>7840378</v>
      </c>
      <c r="AZ29" s="21">
        <f>AX29/(AX29+AY29)</f>
        <v>0.999800029638963</v>
      </c>
      <c r="BA29" s="21">
        <f>AY29/(AX29+AY29)</f>
        <v>0.000199970361036511</v>
      </c>
      <c r="BB29" s="21">
        <f>ABS((AZ29-BA29))</f>
        <v>0.9996000592779259</v>
      </c>
      <c r="BC29" s="25">
        <v>10000</v>
      </c>
      <c r="BD29" s="29">
        <f>BH29/BI29</f>
        <v>0.325301204819277</v>
      </c>
      <c r="BE29" s="24">
        <f>BI29/BH29</f>
        <v>3.07407407407407</v>
      </c>
      <c r="BF29" s="20">
        <f>BF28+1</f>
        <v>28</v>
      </c>
      <c r="BG29" s="20">
        <f>BG28+1</f>
        <v>28</v>
      </c>
      <c r="BH29" s="20">
        <f>COMBIN(BG29,2)</f>
        <v>378</v>
      </c>
      <c r="BI29" s="20">
        <f>BF29*BG29+IF(BF29&lt;2,,COMBIN(BF29,2))</f>
        <v>1162</v>
      </c>
      <c r="BJ29" s="21">
        <f>BH29/(BH29+BI29)</f>
        <v>0.245454545454545</v>
      </c>
      <c r="BK29" s="21">
        <f>BI29/(BH29+BI29)</f>
        <v>0.754545454545455</v>
      </c>
      <c r="BL29" s="33">
        <f>ABS((BJ29-BK29))</f>
        <v>0.50909090909091</v>
      </c>
      <c r="BM29" s="29">
        <f>BQ29/BR29</f>
        <v>3.25775656324582</v>
      </c>
      <c r="BN29" s="24">
        <f>BR29/BQ29</f>
        <v>0.306959706959707</v>
      </c>
      <c r="BO29" s="20">
        <f>BO28+1</f>
        <v>28</v>
      </c>
      <c r="BP29" s="20">
        <f>BP28+7</f>
        <v>196</v>
      </c>
      <c r="BQ29" s="20">
        <f>COMBIN(BP29,2)</f>
        <v>19110</v>
      </c>
      <c r="BR29" s="20">
        <f>BO29*BP29+IF(BO29&lt;2,,COMBIN(BO29,2))</f>
        <v>5866</v>
      </c>
      <c r="BS29" s="21">
        <f>BQ29/(BQ29+BR29)</f>
        <v>0.765134529147982</v>
      </c>
      <c r="BT29" s="21">
        <f>BR29/(BQ29+BR29)</f>
        <v>0.234865470852018</v>
      </c>
      <c r="BU29" s="30">
        <f>ABS((BS29-BT29))</f>
        <v>0.530269058295964</v>
      </c>
    </row>
    <row r="30" ht="17.65" customHeight="1">
      <c r="A30" s="31">
        <f>E30/F30</f>
        <v>1.27722772277228</v>
      </c>
      <c r="B30" s="32">
        <f>F30/E30</f>
        <v>0.782945736434109</v>
      </c>
      <c r="C30" s="20">
        <f>C29+1</f>
        <v>29</v>
      </c>
      <c r="D30" s="20">
        <f>D29+3</f>
        <v>87</v>
      </c>
      <c r="E30" s="20">
        <f>COMBIN(D30,2)</f>
        <v>3741</v>
      </c>
      <c r="F30" s="20">
        <f>C30*D30+IF(C30&lt;2,,COMBIN(C30,2))</f>
        <v>2929</v>
      </c>
      <c r="G30" s="21">
        <f>E30/(E30+F30)</f>
        <v>0.560869565217391</v>
      </c>
      <c r="H30" s="21">
        <f>F30/(E30+F30)</f>
        <v>0.439130434782609</v>
      </c>
      <c r="I30" s="22">
        <f>ABS((G30-H30))</f>
        <v>0.121739130434782</v>
      </c>
      <c r="J30" s="23">
        <f>N30/O30</f>
        <v>0.791666666666667</v>
      </c>
      <c r="K30" s="24">
        <f>O30/N30</f>
        <v>1.26315789473684</v>
      </c>
      <c r="L30" s="20">
        <f>L29+1</f>
        <v>29</v>
      </c>
      <c r="M30" s="20">
        <f>M29+2</f>
        <v>58</v>
      </c>
      <c r="N30" s="20">
        <f>COMBIN(M30,2)</f>
        <v>1653</v>
      </c>
      <c r="O30" s="20">
        <f>L30*M30+IF(L30&lt;2,,COMBIN(L30,2))</f>
        <v>2088</v>
      </c>
      <c r="P30" s="21">
        <f>N30/(N30+O30)</f>
        <v>0.441860465116279</v>
      </c>
      <c r="Q30" s="21">
        <f>O30/(N30+O30)</f>
        <v>0.558139534883721</v>
      </c>
      <c r="R30" s="22">
        <f>ABS((P30-Q30))</f>
        <v>0.116279069767442</v>
      </c>
      <c r="S30" s="23">
        <f>W30/X30</f>
        <v>2.26415094339623</v>
      </c>
      <c r="T30" s="24">
        <f>X30/W30</f>
        <v>0.441666666666667</v>
      </c>
      <c r="U30" s="20">
        <f>U29+1</f>
        <v>29</v>
      </c>
      <c r="V30" s="20">
        <f>V29+5</f>
        <v>145</v>
      </c>
      <c r="W30" s="20">
        <f>COMBIN(V30,2)</f>
        <v>10440</v>
      </c>
      <c r="X30" s="20">
        <f>U30*V30+IF(U30&lt;2,,COMBIN(U30,2))</f>
        <v>4611</v>
      </c>
      <c r="Y30" s="21">
        <f>W30/(W30+X30)</f>
        <v>0.69364161849711</v>
      </c>
      <c r="Z30" s="21">
        <f>X30/(W30+X30)</f>
        <v>0.30635838150289</v>
      </c>
      <c r="AA30" s="22">
        <f>ABS((Y30-Z30))</f>
        <v>0.38728323699422</v>
      </c>
      <c r="AB30" s="23">
        <f>AF30/AG30</f>
        <v>3.25806451612903</v>
      </c>
      <c r="AC30" s="24">
        <f>AG30/AF30</f>
        <v>0.306930693069307</v>
      </c>
      <c r="AD30" s="20">
        <f>AD29+1</f>
        <v>29</v>
      </c>
      <c r="AE30" s="20">
        <f>AE29+7</f>
        <v>203</v>
      </c>
      <c r="AF30" s="20">
        <f>COMBIN(AE30,2)</f>
        <v>20503</v>
      </c>
      <c r="AG30" s="20">
        <f>AD30*AE30+IF(AD30&lt;2,,COMBIN(AD30,2))</f>
        <v>6293</v>
      </c>
      <c r="AH30" s="21">
        <f>AF30/(AF30+AG30)</f>
        <v>0.765151515151515</v>
      </c>
      <c r="AI30" s="21">
        <f>AG30/(AF30+AG30)</f>
        <v>0.234848484848485</v>
      </c>
      <c r="AJ30" s="22">
        <f>ABS((AH30-AI30))</f>
        <v>0.5303030303030301</v>
      </c>
      <c r="AK30" s="23">
        <f>AO30/AP30</f>
        <v>6.25063938618926</v>
      </c>
      <c r="AL30" s="24">
        <f>AP30/AO30</f>
        <v>0.159983633387889</v>
      </c>
      <c r="AM30" s="20">
        <f>AM29+1</f>
        <v>29</v>
      </c>
      <c r="AN30" s="20">
        <f>AN29+13</f>
        <v>377</v>
      </c>
      <c r="AO30" s="20">
        <f>COMBIN(AN30,2)</f>
        <v>70876</v>
      </c>
      <c r="AP30" s="20">
        <f>AM30*AN30+IF(AM30&lt;2,,COMBIN(AM30,2))</f>
        <v>11339</v>
      </c>
      <c r="AQ30" s="21">
        <f>AO30/(AO30+AP30)</f>
        <v>0.862081128747795</v>
      </c>
      <c r="AR30" s="21">
        <f>AP30/(AO30+AP30)</f>
        <v>0.137918871252205</v>
      </c>
      <c r="AS30" s="22">
        <f>ABS((AQ30-AR30))</f>
        <v>0.72416225749559</v>
      </c>
      <c r="AT30" s="23">
        <f>AX30/AY30</f>
        <v>4999.741391794880</v>
      </c>
      <c r="AU30" s="24">
        <f>AY30/AX30</f>
        <v>0.000200010344863258</v>
      </c>
      <c r="AV30" s="20">
        <f>AV29+1</f>
        <v>29</v>
      </c>
      <c r="AW30" s="20">
        <f>AW29+BC28</f>
        <v>290000</v>
      </c>
      <c r="AX30" s="20">
        <f>COMBIN(AW30,2)</f>
        <v>42049855000</v>
      </c>
      <c r="AY30" s="20">
        <f>AV30*AW30+IF(AV30&lt;2,,COMBIN(AV30,2))</f>
        <v>8410406</v>
      </c>
      <c r="AZ30" s="21">
        <f>AX30/(AX30+AY30)</f>
        <v>0.999800029651275</v>
      </c>
      <c r="BA30" s="21">
        <f>AY30/(AX30+AY30)</f>
        <v>0.000199970348724847</v>
      </c>
      <c r="BB30" s="21">
        <f>ABS((AZ30-BA30))</f>
        <v>0.99960005930255</v>
      </c>
      <c r="BC30" s="25">
        <v>10000</v>
      </c>
      <c r="BD30" s="29">
        <f>BH30/BI30</f>
        <v>0.325581395348837</v>
      </c>
      <c r="BE30" s="24">
        <f>BI30/BH30</f>
        <v>3.07142857142857</v>
      </c>
      <c r="BF30" s="20">
        <f>BF29+1</f>
        <v>29</v>
      </c>
      <c r="BG30" s="20">
        <f>BG29+1</f>
        <v>29</v>
      </c>
      <c r="BH30" s="20">
        <f>COMBIN(BG30,2)</f>
        <v>406</v>
      </c>
      <c r="BI30" s="20">
        <f>BF30*BG30+IF(BF30&lt;2,,COMBIN(BF30,2))</f>
        <v>1247</v>
      </c>
      <c r="BJ30" s="21">
        <f>BH30/(BH30+BI30)</f>
        <v>0.245614035087719</v>
      </c>
      <c r="BK30" s="21">
        <f>BI30/(BH30+BI30)</f>
        <v>0.754385964912281</v>
      </c>
      <c r="BL30" s="33">
        <f>ABS((BJ30-BK30))</f>
        <v>0.508771929824562</v>
      </c>
      <c r="BM30" s="29">
        <f>BQ30/BR30</f>
        <v>3.25806451612903</v>
      </c>
      <c r="BN30" s="24">
        <f>BR30/BQ30</f>
        <v>0.306930693069307</v>
      </c>
      <c r="BO30" s="20">
        <f>BO29+1</f>
        <v>29</v>
      </c>
      <c r="BP30" s="20">
        <f>BP29+7</f>
        <v>203</v>
      </c>
      <c r="BQ30" s="20">
        <f>COMBIN(BP30,2)</f>
        <v>20503</v>
      </c>
      <c r="BR30" s="20">
        <f>BO30*BP30+IF(BO30&lt;2,,COMBIN(BO30,2))</f>
        <v>6293</v>
      </c>
      <c r="BS30" s="21">
        <f>BQ30/(BQ30+BR30)</f>
        <v>0.765151515151515</v>
      </c>
      <c r="BT30" s="21">
        <f>BR30/(BQ30+BR30)</f>
        <v>0.234848484848485</v>
      </c>
      <c r="BU30" s="30">
        <f>ABS((BS30-BT30))</f>
        <v>0.5303030303030301</v>
      </c>
    </row>
    <row r="31" ht="17.65" customHeight="1">
      <c r="A31" s="31">
        <f>E31/F31</f>
        <v>1.27751196172249</v>
      </c>
      <c r="B31" s="32">
        <f>F31/E31</f>
        <v>0.782771535580524</v>
      </c>
      <c r="C31" s="20">
        <f>C30+1</f>
        <v>30</v>
      </c>
      <c r="D31" s="20">
        <f>D30+3</f>
        <v>90</v>
      </c>
      <c r="E31" s="20">
        <f>COMBIN(D31,2)</f>
        <v>4005</v>
      </c>
      <c r="F31" s="20">
        <f>C31*D31+IF(C31&lt;2,,COMBIN(C31,2))</f>
        <v>3135</v>
      </c>
      <c r="G31" s="21">
        <f>E31/(E31+F31)</f>
        <v>0.5609243697478991</v>
      </c>
      <c r="H31" s="21">
        <f>F31/(E31+F31)</f>
        <v>0.439075630252101</v>
      </c>
      <c r="I31" s="22">
        <f>ABS((G31-H31))</f>
        <v>0.121848739495798</v>
      </c>
      <c r="J31" s="23">
        <f>N31/O31</f>
        <v>0.791946308724832</v>
      </c>
      <c r="K31" s="24">
        <f>O31/N31</f>
        <v>1.26271186440678</v>
      </c>
      <c r="L31" s="20">
        <f>L30+1</f>
        <v>30</v>
      </c>
      <c r="M31" s="20">
        <f>M30+2</f>
        <v>60</v>
      </c>
      <c r="N31" s="20">
        <f>COMBIN(M31,2)</f>
        <v>1770</v>
      </c>
      <c r="O31" s="20">
        <f>L31*M31+IF(L31&lt;2,,COMBIN(L31,2))</f>
        <v>2235</v>
      </c>
      <c r="P31" s="21">
        <f>N31/(N31+O31)</f>
        <v>0.441947565543071</v>
      </c>
      <c r="Q31" s="21">
        <f>O31/(N31+O31)</f>
        <v>0.558052434456929</v>
      </c>
      <c r="R31" s="22">
        <f>ABS((P31-Q31))</f>
        <v>0.116104868913858</v>
      </c>
      <c r="S31" s="23">
        <f>W31/X31</f>
        <v>2.2644376899696</v>
      </c>
      <c r="T31" s="24">
        <f>X31/W31</f>
        <v>0.441610738255034</v>
      </c>
      <c r="U31" s="20">
        <f>U30+1</f>
        <v>30</v>
      </c>
      <c r="V31" s="20">
        <f>V30+5</f>
        <v>150</v>
      </c>
      <c r="W31" s="20">
        <f>COMBIN(V31,2)</f>
        <v>11175</v>
      </c>
      <c r="X31" s="20">
        <f>U31*V31+IF(U31&lt;2,,COMBIN(U31,2))</f>
        <v>4935</v>
      </c>
      <c r="Y31" s="21">
        <f>W31/(W31+X31)</f>
        <v>0.6936685288640601</v>
      </c>
      <c r="Z31" s="21">
        <f>X31/(W31+X31)</f>
        <v>0.30633147113594</v>
      </c>
      <c r="AA31" s="22">
        <f>ABS((Y31-Z31))</f>
        <v>0.38733705772812</v>
      </c>
      <c r="AB31" s="23">
        <f>AF31/AG31</f>
        <v>3.25835189309577</v>
      </c>
      <c r="AC31" s="24">
        <f>AG31/AF31</f>
        <v>0.306903622693096</v>
      </c>
      <c r="AD31" s="20">
        <f>AD30+1</f>
        <v>30</v>
      </c>
      <c r="AE31" s="20">
        <f>AE30+7</f>
        <v>210</v>
      </c>
      <c r="AF31" s="20">
        <f>COMBIN(AE31,2)</f>
        <v>21945</v>
      </c>
      <c r="AG31" s="20">
        <f>AD31*AE31+IF(AD31&lt;2,,COMBIN(AD31,2))</f>
        <v>6735</v>
      </c>
      <c r="AH31" s="21">
        <f>AF31/(AF31+AG31)</f>
        <v>0.765167364016736</v>
      </c>
      <c r="AI31" s="21">
        <f>AG31/(AF31+AG31)</f>
        <v>0.234832635983264</v>
      </c>
      <c r="AJ31" s="22">
        <f>ABS((AH31-AI31))</f>
        <v>0.530334728033472</v>
      </c>
      <c r="AK31" s="23">
        <f>AO31/AP31</f>
        <v>6.25092707045735</v>
      </c>
      <c r="AL31" s="24">
        <f>AP31/AO31</f>
        <v>0.159976270516116</v>
      </c>
      <c r="AM31" s="20">
        <f>AM30+1</f>
        <v>30</v>
      </c>
      <c r="AN31" s="20">
        <f>AN30+13</f>
        <v>390</v>
      </c>
      <c r="AO31" s="20">
        <f>COMBIN(AN31,2)</f>
        <v>75855</v>
      </c>
      <c r="AP31" s="20">
        <f>AM31*AN31+IF(AM31&lt;2,,COMBIN(AM31,2))</f>
        <v>12135</v>
      </c>
      <c r="AQ31" s="21">
        <f>AO31/(AO31+AP31)</f>
        <v>0.862086600750085</v>
      </c>
      <c r="AR31" s="21">
        <f>AP31/(AO31+AP31)</f>
        <v>0.137913399249915</v>
      </c>
      <c r="AS31" s="22">
        <f>ABS((AQ31-AR31))</f>
        <v>0.7241732015001699</v>
      </c>
      <c r="AT31" s="23">
        <f>AX31/AY31</f>
        <v>4999.741679152170</v>
      </c>
      <c r="AU31" s="24">
        <f>AY31/AX31</f>
        <v>0.000200010333367778</v>
      </c>
      <c r="AV31" s="20">
        <f>AV30+1</f>
        <v>30</v>
      </c>
      <c r="AW31" s="20">
        <f>AW30+BC29</f>
        <v>300000</v>
      </c>
      <c r="AX31" s="20">
        <f>COMBIN(AW31,2)</f>
        <v>44999850000</v>
      </c>
      <c r="AY31" s="20">
        <f>AV31*AW31+IF(AV31&lt;2,,COMBIN(AV31,2))</f>
        <v>9000435</v>
      </c>
      <c r="AZ31" s="21">
        <f>AX31/(AX31+AY31)</f>
        <v>0.999800029662766</v>
      </c>
      <c r="BA31" s="21">
        <f>AY31/(AX31+AY31)</f>
        <v>0.000199970337233964</v>
      </c>
      <c r="BB31" s="21">
        <f>ABS((AZ31-BA31))</f>
        <v>0.999600059325532</v>
      </c>
      <c r="BC31" s="25">
        <v>10000</v>
      </c>
      <c r="BD31" s="29">
        <f>BH31/BI31</f>
        <v>0.325842696629213</v>
      </c>
      <c r="BE31" s="24">
        <f>BI31/BH31</f>
        <v>3.06896551724138</v>
      </c>
      <c r="BF31" s="20">
        <f>BF30+1</f>
        <v>30</v>
      </c>
      <c r="BG31" s="20">
        <f>BG30+1</f>
        <v>30</v>
      </c>
      <c r="BH31" s="20">
        <f>COMBIN(BG31,2)</f>
        <v>435</v>
      </c>
      <c r="BI31" s="20">
        <f>BF31*BG31+IF(BF31&lt;2,,COMBIN(BF31,2))</f>
        <v>1335</v>
      </c>
      <c r="BJ31" s="21">
        <f>BH31/(BH31+BI31)</f>
        <v>0.245762711864407</v>
      </c>
      <c r="BK31" s="21">
        <f>BI31/(BH31+BI31)</f>
        <v>0.754237288135593</v>
      </c>
      <c r="BL31" s="33">
        <f>ABS((BJ31-BK31))</f>
        <v>0.508474576271186</v>
      </c>
      <c r="BM31" s="29">
        <f>BQ31/BR31</f>
        <v>3.25835189309577</v>
      </c>
      <c r="BN31" s="24">
        <f>BR31/BQ31</f>
        <v>0.306903622693096</v>
      </c>
      <c r="BO31" s="20">
        <f>BO30+1</f>
        <v>30</v>
      </c>
      <c r="BP31" s="20">
        <f>BP30+7</f>
        <v>210</v>
      </c>
      <c r="BQ31" s="20">
        <f>COMBIN(BP31,2)</f>
        <v>21945</v>
      </c>
      <c r="BR31" s="20">
        <f>BO31*BP31+IF(BO31&lt;2,,COMBIN(BO31,2))</f>
        <v>6735</v>
      </c>
      <c r="BS31" s="21">
        <f>BQ31/(BQ31+BR31)</f>
        <v>0.765167364016736</v>
      </c>
      <c r="BT31" s="21">
        <f>BR31/(BQ31+BR31)</f>
        <v>0.234832635983264</v>
      </c>
      <c r="BU31" s="30">
        <f>ABS((BS31-BT31))</f>
        <v>0.530334728033472</v>
      </c>
    </row>
    <row r="32" ht="17.65" customHeight="1">
      <c r="A32" s="31">
        <f>E32/F32</f>
        <v>1.27777777777778</v>
      </c>
      <c r="B32" s="32">
        <f>F32/E32</f>
        <v>0.7826086956521739</v>
      </c>
      <c r="C32" s="20">
        <f>C31+1</f>
        <v>31</v>
      </c>
      <c r="D32" s="20">
        <f>D31+3</f>
        <v>93</v>
      </c>
      <c r="E32" s="20">
        <f>COMBIN(D32,2)</f>
        <v>4278</v>
      </c>
      <c r="F32" s="20">
        <f>C32*D32+IF(C32&lt;2,,COMBIN(C32,2))</f>
        <v>3348</v>
      </c>
      <c r="G32" s="21">
        <f>E32/(E32+F32)</f>
        <v>0.5609756097560979</v>
      </c>
      <c r="H32" s="21">
        <f>F32/(E32+F32)</f>
        <v>0.439024390243902</v>
      </c>
      <c r="I32" s="22">
        <f>ABS((G32-H32))</f>
        <v>0.121951219512196</v>
      </c>
      <c r="J32" s="23">
        <f>N32/O32</f>
        <v>0.792207792207792</v>
      </c>
      <c r="K32" s="24">
        <f>O32/N32</f>
        <v>1.26229508196721</v>
      </c>
      <c r="L32" s="20">
        <f>L31+1</f>
        <v>31</v>
      </c>
      <c r="M32" s="20">
        <f>M31+2</f>
        <v>62</v>
      </c>
      <c r="N32" s="20">
        <f>COMBIN(M32,2)</f>
        <v>1891</v>
      </c>
      <c r="O32" s="20">
        <f>L32*M32+IF(L32&lt;2,,COMBIN(L32,2))</f>
        <v>2387</v>
      </c>
      <c r="P32" s="21">
        <f>N32/(N32+O32)</f>
        <v>0.442028985507246</v>
      </c>
      <c r="Q32" s="21">
        <f>O32/(N32+O32)</f>
        <v>0.557971014492754</v>
      </c>
      <c r="R32" s="22">
        <f>ABS((P32-Q32))</f>
        <v>0.115942028985508</v>
      </c>
      <c r="S32" s="23">
        <f>W32/X32</f>
        <v>2.26470588235294</v>
      </c>
      <c r="T32" s="24">
        <f>X32/W32</f>
        <v>0.441558441558442</v>
      </c>
      <c r="U32" s="20">
        <f>U31+1</f>
        <v>31</v>
      </c>
      <c r="V32" s="20">
        <f>V31+5</f>
        <v>155</v>
      </c>
      <c r="W32" s="20">
        <f>COMBIN(V32,2)</f>
        <v>11935</v>
      </c>
      <c r="X32" s="20">
        <f>U32*V32+IF(U32&lt;2,,COMBIN(U32,2))</f>
        <v>5270</v>
      </c>
      <c r="Y32" s="21">
        <f>W32/(W32+X32)</f>
        <v>0.693693693693694</v>
      </c>
      <c r="Z32" s="21">
        <f>X32/(W32+X32)</f>
        <v>0.306306306306306</v>
      </c>
      <c r="AA32" s="22">
        <f>ABS((Y32-Z32))</f>
        <v>0.387387387387388</v>
      </c>
      <c r="AB32" s="23">
        <f>AF32/AG32</f>
        <v>3.25862068965517</v>
      </c>
      <c r="AC32" s="24">
        <f>AG32/AF32</f>
        <v>0.306878306878307</v>
      </c>
      <c r="AD32" s="20">
        <f>AD31+1</f>
        <v>31</v>
      </c>
      <c r="AE32" s="20">
        <f>AE31+7</f>
        <v>217</v>
      </c>
      <c r="AF32" s="20">
        <f>COMBIN(AE32,2)</f>
        <v>23436</v>
      </c>
      <c r="AG32" s="20">
        <f>AD32*AE32+IF(AD32&lt;2,,COMBIN(AD32,2))</f>
        <v>7192</v>
      </c>
      <c r="AH32" s="21">
        <f>AF32/(AF32+AG32)</f>
        <v>0.765182186234818</v>
      </c>
      <c r="AI32" s="21">
        <f>AG32/(AF32+AG32)</f>
        <v>0.234817813765182</v>
      </c>
      <c r="AJ32" s="22">
        <f>ABS((AH32-AI32))</f>
        <v>0.530364372469636</v>
      </c>
      <c r="AK32" s="23">
        <f>AO32/AP32</f>
        <v>6.2511961722488</v>
      </c>
      <c r="AL32" s="24">
        <f>AP32/AO32</f>
        <v>0.159969383849981</v>
      </c>
      <c r="AM32" s="20">
        <f>AM31+1</f>
        <v>31</v>
      </c>
      <c r="AN32" s="20">
        <f>AN31+13</f>
        <v>403</v>
      </c>
      <c r="AO32" s="20">
        <f>COMBIN(AN32,2)</f>
        <v>81003</v>
      </c>
      <c r="AP32" s="20">
        <f>AM32*AN32+IF(AM32&lt;2,,COMBIN(AM32,2))</f>
        <v>12958</v>
      </c>
      <c r="AQ32" s="21">
        <f>AO32/(AO32+AP32)</f>
        <v>0.862091718904652</v>
      </c>
      <c r="AR32" s="21">
        <f>AP32/(AO32+AP32)</f>
        <v>0.137908281095348</v>
      </c>
      <c r="AS32" s="22">
        <f>ABS((AQ32-AR32))</f>
        <v>0.7241834378093041</v>
      </c>
      <c r="AT32" s="23">
        <f>AX32/AY32</f>
        <v>4999.741947970260</v>
      </c>
      <c r="AU32" s="24">
        <f>AY32/AX32</f>
        <v>0.000200010322613944</v>
      </c>
      <c r="AV32" s="20">
        <f>AV31+1</f>
        <v>31</v>
      </c>
      <c r="AW32" s="20">
        <f>AW31+BC30</f>
        <v>310000</v>
      </c>
      <c r="AX32" s="20">
        <f>COMBIN(AW32,2)</f>
        <v>48049845000</v>
      </c>
      <c r="AY32" s="20">
        <f>AV32*AW32+IF(AV32&lt;2,,COMBIN(AV32,2))</f>
        <v>9610465</v>
      </c>
      <c r="AZ32" s="21">
        <f>AX32/(AX32+AY32)</f>
        <v>0.999800029673516</v>
      </c>
      <c r="BA32" s="21">
        <f>AY32/(AX32+AY32)</f>
        <v>0.000199970326484431</v>
      </c>
      <c r="BB32" s="21">
        <f>ABS((AZ32-BA32))</f>
        <v>0.999600059347032</v>
      </c>
      <c r="BC32" s="25">
        <v>10000</v>
      </c>
      <c r="BD32" s="29">
        <f>BH32/BI32</f>
        <v>0.326086956521739</v>
      </c>
      <c r="BE32" s="24">
        <f>BI32/BH32</f>
        <v>3.06666666666667</v>
      </c>
      <c r="BF32" s="20">
        <f>BF31+1</f>
        <v>31</v>
      </c>
      <c r="BG32" s="20">
        <f>BG31+1</f>
        <v>31</v>
      </c>
      <c r="BH32" s="20">
        <f>COMBIN(BG32,2)</f>
        <v>465</v>
      </c>
      <c r="BI32" s="20">
        <f>BF32*BG32+IF(BF32&lt;2,,COMBIN(BF32,2))</f>
        <v>1426</v>
      </c>
      <c r="BJ32" s="21">
        <f>BH32/(BH32+BI32)</f>
        <v>0.245901639344262</v>
      </c>
      <c r="BK32" s="21">
        <f>BI32/(BH32+BI32)</f>
        <v>0.754098360655738</v>
      </c>
      <c r="BL32" s="33">
        <f>ABS((BJ32-BK32))</f>
        <v>0.508196721311476</v>
      </c>
      <c r="BM32" s="29">
        <f>BQ32/BR32</f>
        <v>3.25862068965517</v>
      </c>
      <c r="BN32" s="24">
        <f>BR32/BQ32</f>
        <v>0.306878306878307</v>
      </c>
      <c r="BO32" s="20">
        <f>BO31+1</f>
        <v>31</v>
      </c>
      <c r="BP32" s="20">
        <f>BP31+7</f>
        <v>217</v>
      </c>
      <c r="BQ32" s="20">
        <f>COMBIN(BP32,2)</f>
        <v>23436</v>
      </c>
      <c r="BR32" s="20">
        <f>BO32*BP32+IF(BO32&lt;2,,COMBIN(BO32,2))</f>
        <v>7192</v>
      </c>
      <c r="BS32" s="21">
        <f>BQ32/(BQ32+BR32)</f>
        <v>0.765182186234818</v>
      </c>
      <c r="BT32" s="21">
        <f>BR32/(BQ32+BR32)</f>
        <v>0.234817813765182</v>
      </c>
      <c r="BU32" s="30">
        <f>ABS((BS32-BT32))</f>
        <v>0.530364372469636</v>
      </c>
    </row>
    <row r="33" ht="17.65" customHeight="1">
      <c r="A33" s="31">
        <f>E33/F33</f>
        <v>1.2780269058296</v>
      </c>
      <c r="B33" s="32">
        <f>F33/E33</f>
        <v>0.782456140350877</v>
      </c>
      <c r="C33" s="20">
        <f>C32+1</f>
        <v>32</v>
      </c>
      <c r="D33" s="20">
        <f>D32+3</f>
        <v>96</v>
      </c>
      <c r="E33" s="20">
        <f>COMBIN(D33,2)</f>
        <v>4560</v>
      </c>
      <c r="F33" s="20">
        <f>C33*D33+IF(C33&lt;2,,COMBIN(C33,2))</f>
        <v>3568</v>
      </c>
      <c r="G33" s="21">
        <f>E33/(E33+F33)</f>
        <v>0.561023622047244</v>
      </c>
      <c r="H33" s="21">
        <f>F33/(E33+F33)</f>
        <v>0.438976377952756</v>
      </c>
      <c r="I33" s="22">
        <f>ABS((G33-H33))</f>
        <v>0.122047244094488</v>
      </c>
      <c r="J33" s="23">
        <f>N33/O33</f>
        <v>0.792452830188679</v>
      </c>
      <c r="K33" s="24">
        <f>O33/N33</f>
        <v>1.26190476190476</v>
      </c>
      <c r="L33" s="20">
        <f>L32+1</f>
        <v>32</v>
      </c>
      <c r="M33" s="20">
        <f>M32+2</f>
        <v>64</v>
      </c>
      <c r="N33" s="20">
        <f>COMBIN(M33,2)</f>
        <v>2016</v>
      </c>
      <c r="O33" s="20">
        <f>L33*M33+IF(L33&lt;2,,COMBIN(L33,2))</f>
        <v>2544</v>
      </c>
      <c r="P33" s="21">
        <f>N33/(N33+O33)</f>
        <v>0.442105263157895</v>
      </c>
      <c r="Q33" s="21">
        <f>O33/(N33+O33)</f>
        <v>0.557894736842105</v>
      </c>
      <c r="R33" s="22">
        <f>ABS((P33-Q33))</f>
        <v>0.11578947368421</v>
      </c>
      <c r="S33" s="23">
        <f>W33/X33</f>
        <v>2.26495726495726</v>
      </c>
      <c r="T33" s="24">
        <f>X33/W33</f>
        <v>0.441509433962264</v>
      </c>
      <c r="U33" s="20">
        <f>U32+1</f>
        <v>32</v>
      </c>
      <c r="V33" s="20">
        <f>V32+5</f>
        <v>160</v>
      </c>
      <c r="W33" s="20">
        <f>COMBIN(V33,2)</f>
        <v>12720</v>
      </c>
      <c r="X33" s="20">
        <f>U33*V33+IF(U33&lt;2,,COMBIN(U33,2))</f>
        <v>5616</v>
      </c>
      <c r="Y33" s="21">
        <f>W33/(W33+X33)</f>
        <v>0.693717277486911</v>
      </c>
      <c r="Z33" s="21">
        <f>X33/(W33+X33)</f>
        <v>0.306282722513089</v>
      </c>
      <c r="AA33" s="22">
        <f>ABS((Y33-Z33))</f>
        <v>0.387434554973822</v>
      </c>
      <c r="AB33" s="23">
        <f>AF33/AG33</f>
        <v>3.25887265135699</v>
      </c>
      <c r="AC33" s="24">
        <f>AG33/AF33</f>
        <v>0.306854580397181</v>
      </c>
      <c r="AD33" s="20">
        <f>AD32+1</f>
        <v>32</v>
      </c>
      <c r="AE33" s="20">
        <f>AE32+7</f>
        <v>224</v>
      </c>
      <c r="AF33" s="20">
        <f>COMBIN(AE33,2)</f>
        <v>24976</v>
      </c>
      <c r="AG33" s="20">
        <f>AD33*AE33+IF(AD33&lt;2,,COMBIN(AD33,2))</f>
        <v>7664</v>
      </c>
      <c r="AH33" s="21">
        <f>AF33/(AF33+AG33)</f>
        <v>0.7651960784313731</v>
      </c>
      <c r="AI33" s="21">
        <f>AG33/(AF33+AG33)</f>
        <v>0.234803921568627</v>
      </c>
      <c r="AJ33" s="22">
        <f>ABS((AH33-AI33))</f>
        <v>0.530392156862746</v>
      </c>
      <c r="AK33" s="23">
        <f>AO33/AP33</f>
        <v>6.25144843568946</v>
      </c>
      <c r="AL33" s="24">
        <f>AP33/AO33</f>
        <v>0.159962928637627</v>
      </c>
      <c r="AM33" s="20">
        <f>AM32+1</f>
        <v>32</v>
      </c>
      <c r="AN33" s="20">
        <f>AN32+13</f>
        <v>416</v>
      </c>
      <c r="AO33" s="20">
        <f>COMBIN(AN33,2)</f>
        <v>86320</v>
      </c>
      <c r="AP33" s="20">
        <f>AM33*AN33+IF(AM33&lt;2,,COMBIN(AM33,2))</f>
        <v>13808</v>
      </c>
      <c r="AQ33" s="21">
        <f>AO33/(AO33+AP33)</f>
        <v>0.862096516458933</v>
      </c>
      <c r="AR33" s="21">
        <f>AP33/(AO33+AP33)</f>
        <v>0.137903483541067</v>
      </c>
      <c r="AS33" s="22">
        <f>ABS((AQ33-AR33))</f>
        <v>0.724193032917866</v>
      </c>
      <c r="AT33" s="23">
        <f>AX33/AY33</f>
        <v>4999.742199987190</v>
      </c>
      <c r="AU33" s="24">
        <f>AY33/AX33</f>
        <v>0.000200010312532227</v>
      </c>
      <c r="AV33" s="20">
        <f>AV32+1</f>
        <v>32</v>
      </c>
      <c r="AW33" s="20">
        <f>AW32+BC31</f>
        <v>320000</v>
      </c>
      <c r="AX33" s="20">
        <f>COMBIN(AW33,2)</f>
        <v>51199840000</v>
      </c>
      <c r="AY33" s="20">
        <f>AV33*AW33+IF(AV33&lt;2,,COMBIN(AV33,2))</f>
        <v>10240496</v>
      </c>
      <c r="AZ33" s="21">
        <f>AX33/(AX33+AY33)</f>
        <v>0.9998000296835931</v>
      </c>
      <c r="BA33" s="21">
        <f>AY33/(AX33+AY33)</f>
        <v>0.000199970316406745</v>
      </c>
      <c r="BB33" s="21">
        <f>ABS((AZ33-BA33))</f>
        <v>0.999600059367186</v>
      </c>
      <c r="BC33" s="25">
        <v>10000</v>
      </c>
      <c r="BD33" s="29">
        <f>BH33/BI33</f>
        <v>0.326315789473684</v>
      </c>
      <c r="BE33" s="24">
        <f>BI33/BH33</f>
        <v>3.06451612903226</v>
      </c>
      <c r="BF33" s="20">
        <f>BF32+1</f>
        <v>32</v>
      </c>
      <c r="BG33" s="20">
        <f>BG32+1</f>
        <v>32</v>
      </c>
      <c r="BH33" s="20">
        <f>COMBIN(BG33,2)</f>
        <v>496</v>
      </c>
      <c r="BI33" s="20">
        <f>BF33*BG33+IF(BF33&lt;2,,COMBIN(BF33,2))</f>
        <v>1520</v>
      </c>
      <c r="BJ33" s="21">
        <f>BH33/(BH33+BI33)</f>
        <v>0.246031746031746</v>
      </c>
      <c r="BK33" s="21">
        <f>BI33/(BH33+BI33)</f>
        <v>0.753968253968254</v>
      </c>
      <c r="BL33" s="33">
        <f>ABS((BJ33-BK33))</f>
        <v>0.507936507936508</v>
      </c>
      <c r="BM33" s="29">
        <f>BQ33/BR33</f>
        <v>3.25887265135699</v>
      </c>
      <c r="BN33" s="24">
        <f>BR33/BQ33</f>
        <v>0.306854580397181</v>
      </c>
      <c r="BO33" s="20">
        <f>BO32+1</f>
        <v>32</v>
      </c>
      <c r="BP33" s="20">
        <f>BP32+7</f>
        <v>224</v>
      </c>
      <c r="BQ33" s="20">
        <f>COMBIN(BP33,2)</f>
        <v>24976</v>
      </c>
      <c r="BR33" s="20">
        <f>BO33*BP33+IF(BO33&lt;2,,COMBIN(BO33,2))</f>
        <v>7664</v>
      </c>
      <c r="BS33" s="21">
        <f>BQ33/(BQ33+BR33)</f>
        <v>0.7651960784313731</v>
      </c>
      <c r="BT33" s="21">
        <f>BR33/(BQ33+BR33)</f>
        <v>0.234803921568627</v>
      </c>
      <c r="BU33" s="30">
        <f>ABS((BS33-BT33))</f>
        <v>0.530392156862746</v>
      </c>
    </row>
    <row r="34" ht="17.65" customHeight="1">
      <c r="A34" s="31">
        <f>E34/F34</f>
        <v>1.27826086956522</v>
      </c>
      <c r="B34" s="32">
        <f>F34/E34</f>
        <v>0.782312925170068</v>
      </c>
      <c r="C34" s="20">
        <f>C33+1</f>
        <v>33</v>
      </c>
      <c r="D34" s="20">
        <f>D33+3</f>
        <v>99</v>
      </c>
      <c r="E34" s="20">
        <f>COMBIN(D34,2)</f>
        <v>4851</v>
      </c>
      <c r="F34" s="20">
        <f>C34*D34+IF(C34&lt;2,,COMBIN(C34,2))</f>
        <v>3795</v>
      </c>
      <c r="G34" s="21">
        <f>E34/(E34+F34)</f>
        <v>0.561068702290076</v>
      </c>
      <c r="H34" s="21">
        <f>F34/(E34+F34)</f>
        <v>0.438931297709924</v>
      </c>
      <c r="I34" s="22">
        <f>ABS((G34-H34))</f>
        <v>0.122137404580152</v>
      </c>
      <c r="J34" s="23">
        <f>N34/O34</f>
        <v>0.792682926829268</v>
      </c>
      <c r="K34" s="24">
        <f>O34/N34</f>
        <v>1.26153846153846</v>
      </c>
      <c r="L34" s="20">
        <f>L33+1</f>
        <v>33</v>
      </c>
      <c r="M34" s="20">
        <f>M33+2</f>
        <v>66</v>
      </c>
      <c r="N34" s="20">
        <f>COMBIN(M34,2)</f>
        <v>2145</v>
      </c>
      <c r="O34" s="20">
        <f>L34*M34+IF(L34&lt;2,,COMBIN(L34,2))</f>
        <v>2706</v>
      </c>
      <c r="P34" s="21">
        <f>N34/(N34+O34)</f>
        <v>0.442176870748299</v>
      </c>
      <c r="Q34" s="21">
        <f>O34/(N34+O34)</f>
        <v>0.557823129251701</v>
      </c>
      <c r="R34" s="22">
        <f>ABS((P34-Q34))</f>
        <v>0.115646258503402</v>
      </c>
      <c r="S34" s="23">
        <f>W34/X34</f>
        <v>2.26519337016575</v>
      </c>
      <c r="T34" s="24">
        <f>X34/W34</f>
        <v>0.441463414634146</v>
      </c>
      <c r="U34" s="20">
        <f>U33+1</f>
        <v>33</v>
      </c>
      <c r="V34" s="20">
        <f>V33+5</f>
        <v>165</v>
      </c>
      <c r="W34" s="20">
        <f>COMBIN(V34,2)</f>
        <v>13530</v>
      </c>
      <c r="X34" s="20">
        <f>U34*V34+IF(U34&lt;2,,COMBIN(U34,2))</f>
        <v>5973</v>
      </c>
      <c r="Y34" s="21">
        <f>W34/(W34+X34)</f>
        <v>0.693739424703892</v>
      </c>
      <c r="Z34" s="21">
        <f>X34/(W34+X34)</f>
        <v>0.306260575296108</v>
      </c>
      <c r="AA34" s="22">
        <f>ABS((Y34-Z34))</f>
        <v>0.387478849407784</v>
      </c>
      <c r="AB34" s="23">
        <f>AF34/AG34</f>
        <v>3.25910931174089</v>
      </c>
      <c r="AC34" s="24">
        <f>AG34/AF34</f>
        <v>0.306832298136646</v>
      </c>
      <c r="AD34" s="20">
        <f>AD33+1</f>
        <v>33</v>
      </c>
      <c r="AE34" s="20">
        <f>AE33+7</f>
        <v>231</v>
      </c>
      <c r="AF34" s="20">
        <f>COMBIN(AE34,2)</f>
        <v>26565</v>
      </c>
      <c r="AG34" s="20">
        <f>AD34*AE34+IF(AD34&lt;2,,COMBIN(AD34,2))</f>
        <v>8151</v>
      </c>
      <c r="AH34" s="21">
        <f>AF34/(AF34+AG34)</f>
        <v>0.765209125475285</v>
      </c>
      <c r="AI34" s="21">
        <f>AG34/(AF34+AG34)</f>
        <v>0.234790874524715</v>
      </c>
      <c r="AJ34" s="22">
        <f>ABS((AH34-AI34))</f>
        <v>0.53041825095057</v>
      </c>
      <c r="AK34" s="23">
        <f>AO34/AP34</f>
        <v>6.25168539325843</v>
      </c>
      <c r="AL34" s="24">
        <f>AP34/AO34</f>
        <v>0.159956865564342</v>
      </c>
      <c r="AM34" s="20">
        <f>AM33+1</f>
        <v>33</v>
      </c>
      <c r="AN34" s="20">
        <f>AN33+13</f>
        <v>429</v>
      </c>
      <c r="AO34" s="20">
        <f>COMBIN(AN34,2)</f>
        <v>91806</v>
      </c>
      <c r="AP34" s="20">
        <f>AM34*AN34+IF(AM34&lt;2,,COMBIN(AM34,2))</f>
        <v>14685</v>
      </c>
      <c r="AQ34" s="21">
        <f>AO34/(AO34+AP34)</f>
        <v>0.86210102262163</v>
      </c>
      <c r="AR34" s="21">
        <f>AP34/(AO34+AP34)</f>
        <v>0.13789897737837</v>
      </c>
      <c r="AS34" s="22">
        <f>ABS((AQ34-AR34))</f>
        <v>0.72420204524326</v>
      </c>
      <c r="AT34" s="23">
        <f>AX34/AY34</f>
        <v>4999.742436730340</v>
      </c>
      <c r="AU34" s="24">
        <f>AY34/AX34</f>
        <v>0.000200010303061524</v>
      </c>
      <c r="AV34" s="20">
        <f>AV33+1</f>
        <v>33</v>
      </c>
      <c r="AW34" s="20">
        <f>AW33+BC32</f>
        <v>330000</v>
      </c>
      <c r="AX34" s="20">
        <f>COMBIN(AW34,2)</f>
        <v>54449835000</v>
      </c>
      <c r="AY34" s="20">
        <f>AV34*AW34+IF(AV34&lt;2,,COMBIN(AV34,2))</f>
        <v>10890528</v>
      </c>
      <c r="AZ34" s="21">
        <f>AX34/(AX34+AY34)</f>
        <v>0.99980002969306</v>
      </c>
      <c r="BA34" s="21">
        <f>AY34/(AX34+AY34)</f>
        <v>0.00019997030693983</v>
      </c>
      <c r="BB34" s="21">
        <f>ABS((AZ34-BA34))</f>
        <v>0.99960005938612</v>
      </c>
      <c r="BC34" s="25">
        <v>10000</v>
      </c>
      <c r="BD34" s="29">
        <f>BH34/BI34</f>
        <v>0.326530612244898</v>
      </c>
      <c r="BE34" s="24">
        <f>BI34/BH34</f>
        <v>3.0625</v>
      </c>
      <c r="BF34" s="20">
        <f>BF33+1</f>
        <v>33</v>
      </c>
      <c r="BG34" s="20">
        <f>BG33+1</f>
        <v>33</v>
      </c>
      <c r="BH34" s="20">
        <f>COMBIN(BG34,2)</f>
        <v>528</v>
      </c>
      <c r="BI34" s="20">
        <f>BF34*BG34+IF(BF34&lt;2,,COMBIN(BF34,2))</f>
        <v>1617</v>
      </c>
      <c r="BJ34" s="21">
        <f>BH34/(BH34+BI34)</f>
        <v>0.246153846153846</v>
      </c>
      <c r="BK34" s="21">
        <f>BI34/(BH34+BI34)</f>
        <v>0.7538461538461541</v>
      </c>
      <c r="BL34" s="33">
        <f>ABS((BJ34-BK34))</f>
        <v>0.507692307692308</v>
      </c>
      <c r="BM34" s="29">
        <f>BQ34/BR34</f>
        <v>3.25910931174089</v>
      </c>
      <c r="BN34" s="24">
        <f>BR34/BQ34</f>
        <v>0.306832298136646</v>
      </c>
      <c r="BO34" s="20">
        <f>BO33+1</f>
        <v>33</v>
      </c>
      <c r="BP34" s="20">
        <f>BP33+7</f>
        <v>231</v>
      </c>
      <c r="BQ34" s="20">
        <f>COMBIN(BP34,2)</f>
        <v>26565</v>
      </c>
      <c r="BR34" s="20">
        <f>BO34*BP34+IF(BO34&lt;2,,COMBIN(BO34,2))</f>
        <v>8151</v>
      </c>
      <c r="BS34" s="21">
        <f>BQ34/(BQ34+BR34)</f>
        <v>0.765209125475285</v>
      </c>
      <c r="BT34" s="21">
        <f>BR34/(BQ34+BR34)</f>
        <v>0.234790874524715</v>
      </c>
      <c r="BU34" s="30">
        <f>ABS((BS34-BT34))</f>
        <v>0.53041825095057</v>
      </c>
    </row>
    <row r="35" ht="17.65" customHeight="1">
      <c r="A35" s="31">
        <f>E35/F35</f>
        <v>1.27848101265823</v>
      </c>
      <c r="B35" s="32">
        <f>F35/E35</f>
        <v>0.782178217821782</v>
      </c>
      <c r="C35" s="20">
        <f>C34+1</f>
        <v>34</v>
      </c>
      <c r="D35" s="20">
        <f>D34+3</f>
        <v>102</v>
      </c>
      <c r="E35" s="20">
        <f>COMBIN(D35,2)</f>
        <v>5151</v>
      </c>
      <c r="F35" s="20">
        <f>C35*D35+IF(C35&lt;2,,COMBIN(C35,2))</f>
        <v>4029</v>
      </c>
      <c r="G35" s="21">
        <f>E35/(E35+F35)</f>
        <v>0.561111111111111</v>
      </c>
      <c r="H35" s="21">
        <f>F35/(E35+F35)</f>
        <v>0.438888888888889</v>
      </c>
      <c r="I35" s="22">
        <f>ABS((G35-H35))</f>
        <v>0.122222222222222</v>
      </c>
      <c r="J35" s="23">
        <f>N35/O35</f>
        <v>0.7928994082840241</v>
      </c>
      <c r="K35" s="24">
        <f>O35/N35</f>
        <v>1.26119402985075</v>
      </c>
      <c r="L35" s="20">
        <f>L34+1</f>
        <v>34</v>
      </c>
      <c r="M35" s="20">
        <f>M34+2</f>
        <v>68</v>
      </c>
      <c r="N35" s="20">
        <f>COMBIN(M35,2)</f>
        <v>2278</v>
      </c>
      <c r="O35" s="20">
        <f>L35*M35+IF(L35&lt;2,,COMBIN(L35,2))</f>
        <v>2873</v>
      </c>
      <c r="P35" s="21">
        <f>N35/(N35+O35)</f>
        <v>0.442244224422442</v>
      </c>
      <c r="Q35" s="21">
        <f>O35/(N35+O35)</f>
        <v>0.557755775577558</v>
      </c>
      <c r="R35" s="22">
        <f>ABS((P35-Q35))</f>
        <v>0.115511551155116</v>
      </c>
      <c r="S35" s="23">
        <f>W35/X35</f>
        <v>2.26541554959786</v>
      </c>
      <c r="T35" s="24">
        <f>X35/W35</f>
        <v>0.441420118343195</v>
      </c>
      <c r="U35" s="20">
        <f>U34+1</f>
        <v>34</v>
      </c>
      <c r="V35" s="20">
        <f>V34+5</f>
        <v>170</v>
      </c>
      <c r="W35" s="20">
        <f>COMBIN(V35,2)</f>
        <v>14365</v>
      </c>
      <c r="X35" s="20">
        <f>U35*V35+IF(U35&lt;2,,COMBIN(U35,2))</f>
        <v>6341</v>
      </c>
      <c r="Y35" s="21">
        <f>W35/(W35+X35)</f>
        <v>0.69376026272578</v>
      </c>
      <c r="Z35" s="21">
        <f>X35/(W35+X35)</f>
        <v>0.30623973727422</v>
      </c>
      <c r="AA35" s="22">
        <f>ABS((Y35-Z35))</f>
        <v>0.38752052545156</v>
      </c>
      <c r="AB35" s="23">
        <f>AF35/AG35</f>
        <v>3.25933202357564</v>
      </c>
      <c r="AC35" s="24">
        <f>AG35/AF35</f>
        <v>0.306811332127788</v>
      </c>
      <c r="AD35" s="20">
        <f>AD34+1</f>
        <v>34</v>
      </c>
      <c r="AE35" s="20">
        <f>AE34+7</f>
        <v>238</v>
      </c>
      <c r="AF35" s="20">
        <f>COMBIN(AE35,2)</f>
        <v>28203</v>
      </c>
      <c r="AG35" s="20">
        <f>AD35*AE35+IF(AD35&lt;2,,COMBIN(AD35,2))</f>
        <v>8653</v>
      </c>
      <c r="AH35" s="21">
        <f>AF35/(AF35+AG35)</f>
        <v>0.765221402214022</v>
      </c>
      <c r="AI35" s="21">
        <f>AG35/(AF35+AG35)</f>
        <v>0.234778597785978</v>
      </c>
      <c r="AJ35" s="22">
        <f>ABS((AH35-AI35))</f>
        <v>0.530442804428044</v>
      </c>
      <c r="AK35" s="23">
        <f>AO35/AP35</f>
        <v>6.25190839694656</v>
      </c>
      <c r="AL35" s="24">
        <f>AP35/AO35</f>
        <v>0.15995115995116</v>
      </c>
      <c r="AM35" s="20">
        <f>AM34+1</f>
        <v>34</v>
      </c>
      <c r="AN35" s="20">
        <f>AN34+13</f>
        <v>442</v>
      </c>
      <c r="AO35" s="20">
        <f>COMBIN(AN35,2)</f>
        <v>97461</v>
      </c>
      <c r="AP35" s="20">
        <f>AM35*AN35+IF(AM35&lt;2,,COMBIN(AM35,2))</f>
        <v>15589</v>
      </c>
      <c r="AQ35" s="21">
        <f>AO35/(AO35+AP35)</f>
        <v>0.862105263157895</v>
      </c>
      <c r="AR35" s="21">
        <f>AP35/(AO35+AP35)</f>
        <v>0.137894736842105</v>
      </c>
      <c r="AS35" s="22">
        <f>ABS((AQ35-AR35))</f>
        <v>0.72421052631579</v>
      </c>
      <c r="AT35" s="23">
        <f>AX35/AY35</f>
        <v>4999.7426595474</v>
      </c>
      <c r="AU35" s="24">
        <f>AY35/AX35</f>
        <v>0.000200010294147924</v>
      </c>
      <c r="AV35" s="20">
        <f>AV34+1</f>
        <v>34</v>
      </c>
      <c r="AW35" s="20">
        <f>AW34+BC33</f>
        <v>340000</v>
      </c>
      <c r="AX35" s="20">
        <f>COMBIN(AW35,2)</f>
        <v>57799830000</v>
      </c>
      <c r="AY35" s="20">
        <f>AV35*AW35+IF(AV35&lt;2,,COMBIN(AV35,2))</f>
        <v>11560561</v>
      </c>
      <c r="AZ35" s="21">
        <f>AX35/(AX35+AY35)</f>
        <v>0.99980002970197</v>
      </c>
      <c r="BA35" s="21">
        <f>AY35/(AX35+AY35)</f>
        <v>0.000199970298029794</v>
      </c>
      <c r="BB35" s="21">
        <f>ABS((AZ35-BA35))</f>
        <v>0.99960005940394</v>
      </c>
      <c r="BC35" s="25">
        <v>10000</v>
      </c>
      <c r="BD35" s="29">
        <f>BH35/BI35</f>
        <v>0.326732673267327</v>
      </c>
      <c r="BE35" s="24">
        <f>BI35/BH35</f>
        <v>3.06060606060606</v>
      </c>
      <c r="BF35" s="20">
        <f>BF34+1</f>
        <v>34</v>
      </c>
      <c r="BG35" s="20">
        <f>BG34+1</f>
        <v>34</v>
      </c>
      <c r="BH35" s="20">
        <f>COMBIN(BG35,2)</f>
        <v>561</v>
      </c>
      <c r="BI35" s="20">
        <f>BF35*BG35+IF(BF35&lt;2,,COMBIN(BF35,2))</f>
        <v>1717</v>
      </c>
      <c r="BJ35" s="21">
        <f>BH35/(BH35+BI35)</f>
        <v>0.246268656716418</v>
      </c>
      <c r="BK35" s="21">
        <f>BI35/(BH35+BI35)</f>
        <v>0.753731343283582</v>
      </c>
      <c r="BL35" s="33">
        <f>ABS((BJ35-BK35))</f>
        <v>0.507462686567164</v>
      </c>
      <c r="BM35" s="29">
        <f>BQ35/BR35</f>
        <v>3.25933202357564</v>
      </c>
      <c r="BN35" s="24">
        <f>BR35/BQ35</f>
        <v>0.306811332127788</v>
      </c>
      <c r="BO35" s="20">
        <f>BO34+1</f>
        <v>34</v>
      </c>
      <c r="BP35" s="20">
        <f>BP34+7</f>
        <v>238</v>
      </c>
      <c r="BQ35" s="20">
        <f>COMBIN(BP35,2)</f>
        <v>28203</v>
      </c>
      <c r="BR35" s="20">
        <f>BO35*BP35+IF(BO35&lt;2,,COMBIN(BO35,2))</f>
        <v>8653</v>
      </c>
      <c r="BS35" s="21">
        <f>BQ35/(BQ35+BR35)</f>
        <v>0.765221402214022</v>
      </c>
      <c r="BT35" s="21">
        <f>BR35/(BQ35+BR35)</f>
        <v>0.234778597785978</v>
      </c>
      <c r="BU35" s="30">
        <f>ABS((BS35-BT35))</f>
        <v>0.530442804428044</v>
      </c>
    </row>
    <row r="36" ht="17.65" customHeight="1">
      <c r="A36" s="31">
        <f>E36/F36</f>
        <v>1.27868852459016</v>
      </c>
      <c r="B36" s="32">
        <f>F36/E36</f>
        <v>0.782051282051282</v>
      </c>
      <c r="C36" s="20">
        <f>C35+1</f>
        <v>35</v>
      </c>
      <c r="D36" s="20">
        <f>D35+3</f>
        <v>105</v>
      </c>
      <c r="E36" s="20">
        <f>COMBIN(D36,2)</f>
        <v>5460</v>
      </c>
      <c r="F36" s="20">
        <f>C36*D36+IF(C36&lt;2,,COMBIN(C36,2))</f>
        <v>4270</v>
      </c>
      <c r="G36" s="21">
        <f>E36/(E36+F36)</f>
        <v>0.561151079136691</v>
      </c>
      <c r="H36" s="21">
        <f>F36/(E36+F36)</f>
        <v>0.438848920863309</v>
      </c>
      <c r="I36" s="22">
        <f>ABS((G36-H36))</f>
        <v>0.122302158273382</v>
      </c>
      <c r="J36" s="23">
        <f>N36/O36</f>
        <v>0.793103448275862</v>
      </c>
      <c r="K36" s="24">
        <f>O36/N36</f>
        <v>1.26086956521739</v>
      </c>
      <c r="L36" s="20">
        <f>L35+1</f>
        <v>35</v>
      </c>
      <c r="M36" s="20">
        <f>M35+2</f>
        <v>70</v>
      </c>
      <c r="N36" s="20">
        <f>COMBIN(M36,2)</f>
        <v>2415</v>
      </c>
      <c r="O36" s="20">
        <f>L36*M36+IF(L36&lt;2,,COMBIN(L36,2))</f>
        <v>3045</v>
      </c>
      <c r="P36" s="21">
        <f>N36/(N36+O36)</f>
        <v>0.442307692307692</v>
      </c>
      <c r="Q36" s="21">
        <f>O36/(N36+O36)</f>
        <v>0.557692307692308</v>
      </c>
      <c r="R36" s="22">
        <f>ABS((P36-Q36))</f>
        <v>0.115384615384616</v>
      </c>
      <c r="S36" s="23">
        <f>W36/X36</f>
        <v>2.265625</v>
      </c>
      <c r="T36" s="24">
        <f>X36/W36</f>
        <v>0.441379310344828</v>
      </c>
      <c r="U36" s="20">
        <f>U35+1</f>
        <v>35</v>
      </c>
      <c r="V36" s="20">
        <f>V35+5</f>
        <v>175</v>
      </c>
      <c r="W36" s="20">
        <f>COMBIN(V36,2)</f>
        <v>15225</v>
      </c>
      <c r="X36" s="20">
        <f>U36*V36+IF(U36&lt;2,,COMBIN(U36,2))</f>
        <v>6720</v>
      </c>
      <c r="Y36" s="21">
        <f>W36/(W36+X36)</f>
        <v>0.6937799043062201</v>
      </c>
      <c r="Z36" s="21">
        <f>X36/(W36+X36)</f>
        <v>0.30622009569378</v>
      </c>
      <c r="AA36" s="22">
        <f>ABS((Y36-Z36))</f>
        <v>0.38755980861244</v>
      </c>
      <c r="AB36" s="23">
        <f>AF36/AG36</f>
        <v>3.25954198473282</v>
      </c>
      <c r="AC36" s="24">
        <f>AG36/AF36</f>
        <v>0.306791569086651</v>
      </c>
      <c r="AD36" s="20">
        <f>AD35+1</f>
        <v>35</v>
      </c>
      <c r="AE36" s="20">
        <f>AE35+7</f>
        <v>245</v>
      </c>
      <c r="AF36" s="20">
        <f>COMBIN(AE36,2)</f>
        <v>29890</v>
      </c>
      <c r="AG36" s="20">
        <f>AD36*AE36+IF(AD36&lt;2,,COMBIN(AD36,2))</f>
        <v>9170</v>
      </c>
      <c r="AH36" s="21">
        <f>AF36/(AF36+AG36)</f>
        <v>0.765232974910394</v>
      </c>
      <c r="AI36" s="21">
        <f>AG36/(AF36+AG36)</f>
        <v>0.234767025089606</v>
      </c>
      <c r="AJ36" s="22">
        <f>ABS((AH36-AI36))</f>
        <v>0.530465949820788</v>
      </c>
      <c r="AK36" s="23">
        <f>AO36/AP36</f>
        <v>6.2521186440678</v>
      </c>
      <c r="AL36" s="24">
        <f>AP36/AO36</f>
        <v>0.159945781091156</v>
      </c>
      <c r="AM36" s="20">
        <f>AM35+1</f>
        <v>35</v>
      </c>
      <c r="AN36" s="20">
        <f>AN35+13</f>
        <v>455</v>
      </c>
      <c r="AO36" s="20">
        <f>COMBIN(AN36,2)</f>
        <v>103285</v>
      </c>
      <c r="AP36" s="20">
        <f>AM36*AN36+IF(AM36&lt;2,,COMBIN(AM36,2))</f>
        <v>16520</v>
      </c>
      <c r="AQ36" s="21">
        <f>AO36/(AO36+AP36)</f>
        <v>0.862109260882267</v>
      </c>
      <c r="AR36" s="21">
        <f>AP36/(AO36+AP36)</f>
        <v>0.137890739117733</v>
      </c>
      <c r="AS36" s="22">
        <f>ABS((AQ36-AR36))</f>
        <v>0.7242185217645341</v>
      </c>
      <c r="AT36" s="23">
        <f>AX36/AY36</f>
        <v>4999.742869632050</v>
      </c>
      <c r="AU36" s="24">
        <f>AY36/AX36</f>
        <v>0.000200010285743674</v>
      </c>
      <c r="AV36" s="20">
        <f>AV35+1</f>
        <v>35</v>
      </c>
      <c r="AW36" s="20">
        <f>AW35+BC34</f>
        <v>350000</v>
      </c>
      <c r="AX36" s="20">
        <f>COMBIN(AW36,2)</f>
        <v>61249825000</v>
      </c>
      <c r="AY36" s="20">
        <f>AV36*AW36+IF(AV36&lt;2,,COMBIN(AV36,2))</f>
        <v>12250595</v>
      </c>
      <c r="AZ36" s="21">
        <f>AX36/(AX36+AY36)</f>
        <v>0.999800029710371</v>
      </c>
      <c r="BA36" s="21">
        <f>AY36/(AX36+AY36)</f>
        <v>0.000199970289628905</v>
      </c>
      <c r="BB36" s="21">
        <f>ABS((AZ36-BA36))</f>
        <v>0.999600059420742</v>
      </c>
      <c r="BC36" s="25">
        <v>10000</v>
      </c>
      <c r="BD36" s="29">
        <f>BH36/BI36</f>
        <v>0.326923076923077</v>
      </c>
      <c r="BE36" s="24">
        <f>BI36/BH36</f>
        <v>3.05882352941176</v>
      </c>
      <c r="BF36" s="20">
        <f>BF35+1</f>
        <v>35</v>
      </c>
      <c r="BG36" s="20">
        <f>BG35+1</f>
        <v>35</v>
      </c>
      <c r="BH36" s="20">
        <f>COMBIN(BG36,2)</f>
        <v>595</v>
      </c>
      <c r="BI36" s="20">
        <f>BF36*BG36+IF(BF36&lt;2,,COMBIN(BF36,2))</f>
        <v>1820</v>
      </c>
      <c r="BJ36" s="21">
        <f>BH36/(BH36+BI36)</f>
        <v>0.246376811594203</v>
      </c>
      <c r="BK36" s="21">
        <f>BI36/(BH36+BI36)</f>
        <v>0.753623188405797</v>
      </c>
      <c r="BL36" s="33">
        <f>ABS((BJ36-BK36))</f>
        <v>0.507246376811594</v>
      </c>
      <c r="BM36" s="29">
        <f>BQ36/BR36</f>
        <v>3.25954198473282</v>
      </c>
      <c r="BN36" s="24">
        <f>BR36/BQ36</f>
        <v>0.306791569086651</v>
      </c>
      <c r="BO36" s="20">
        <f>BO35+1</f>
        <v>35</v>
      </c>
      <c r="BP36" s="20">
        <f>BP35+7</f>
        <v>245</v>
      </c>
      <c r="BQ36" s="20">
        <f>COMBIN(BP36,2)</f>
        <v>29890</v>
      </c>
      <c r="BR36" s="20">
        <f>BO36*BP36+IF(BO36&lt;2,,COMBIN(BO36,2))</f>
        <v>9170</v>
      </c>
      <c r="BS36" s="21">
        <f>BQ36/(BQ36+BR36)</f>
        <v>0.765232974910394</v>
      </c>
      <c r="BT36" s="21">
        <f>BR36/(BQ36+BR36)</f>
        <v>0.234767025089606</v>
      </c>
      <c r="BU36" s="30">
        <f>ABS((BS36-BT36))</f>
        <v>0.530465949820788</v>
      </c>
    </row>
    <row r="37" ht="17.65" customHeight="1">
      <c r="A37" s="31">
        <f>E37/F37</f>
        <v>1.27888446215139</v>
      </c>
      <c r="B37" s="32">
        <f>F37/E37</f>
        <v>0.781931464174455</v>
      </c>
      <c r="C37" s="20">
        <f>C36+1</f>
        <v>36</v>
      </c>
      <c r="D37" s="20">
        <f>D36+3</f>
        <v>108</v>
      </c>
      <c r="E37" s="20">
        <f>COMBIN(D37,2)</f>
        <v>5778</v>
      </c>
      <c r="F37" s="20">
        <f>C37*D37+IF(C37&lt;2,,COMBIN(C37,2))</f>
        <v>4518</v>
      </c>
      <c r="G37" s="21">
        <f>E37/(E37+F37)</f>
        <v>0.561188811188811</v>
      </c>
      <c r="H37" s="21">
        <f>F37/(E37+F37)</f>
        <v>0.438811188811189</v>
      </c>
      <c r="I37" s="22">
        <f>ABS((G37-H37))</f>
        <v>0.122377622377622</v>
      </c>
      <c r="J37" s="23">
        <f>N37/O37</f>
        <v>0.793296089385475</v>
      </c>
      <c r="K37" s="24">
        <f>O37/N37</f>
        <v>1.26056338028169</v>
      </c>
      <c r="L37" s="20">
        <f>L36+1</f>
        <v>36</v>
      </c>
      <c r="M37" s="20">
        <f>M36+2</f>
        <v>72</v>
      </c>
      <c r="N37" s="20">
        <f>COMBIN(M37,2)</f>
        <v>2556</v>
      </c>
      <c r="O37" s="20">
        <f>L37*M37+IF(L37&lt;2,,COMBIN(L37,2))</f>
        <v>3222</v>
      </c>
      <c r="P37" s="21">
        <f>N37/(N37+O37)</f>
        <v>0.442367601246106</v>
      </c>
      <c r="Q37" s="21">
        <f>O37/(N37+O37)</f>
        <v>0.557632398753894</v>
      </c>
      <c r="R37" s="22">
        <f>ABS((P37-Q37))</f>
        <v>0.115264797507788</v>
      </c>
      <c r="S37" s="23">
        <f>W37/X37</f>
        <v>2.26582278481013</v>
      </c>
      <c r="T37" s="24">
        <f>X37/W37</f>
        <v>0.441340782122905</v>
      </c>
      <c r="U37" s="20">
        <f>U36+1</f>
        <v>36</v>
      </c>
      <c r="V37" s="20">
        <f>V36+5</f>
        <v>180</v>
      </c>
      <c r="W37" s="20">
        <f>COMBIN(V37,2)</f>
        <v>16110</v>
      </c>
      <c r="X37" s="20">
        <f>U37*V37+IF(U37&lt;2,,COMBIN(U37,2))</f>
        <v>7110</v>
      </c>
      <c r="Y37" s="21">
        <f>W37/(W37+X37)</f>
        <v>0.693798449612403</v>
      </c>
      <c r="Z37" s="21">
        <f>X37/(W37+X37)</f>
        <v>0.306201550387597</v>
      </c>
      <c r="AA37" s="22">
        <f>ABS((Y37-Z37))</f>
        <v>0.387596899224806</v>
      </c>
      <c r="AB37" s="23">
        <f>AF37/AG37</f>
        <v>3.25974025974026</v>
      </c>
      <c r="AC37" s="24">
        <f>AG37/AF37</f>
        <v>0.306772908366534</v>
      </c>
      <c r="AD37" s="20">
        <f>AD36+1</f>
        <v>36</v>
      </c>
      <c r="AE37" s="20">
        <f>AE36+7</f>
        <v>252</v>
      </c>
      <c r="AF37" s="20">
        <f>COMBIN(AE37,2)</f>
        <v>31626</v>
      </c>
      <c r="AG37" s="20">
        <f>AD37*AE37+IF(AD37&lt;2,,COMBIN(AD37,2))</f>
        <v>9702</v>
      </c>
      <c r="AH37" s="21">
        <f>AF37/(AF37+AG37)</f>
        <v>0.765243902439024</v>
      </c>
      <c r="AI37" s="21">
        <f>AG37/(AF37+AG37)</f>
        <v>0.234756097560976</v>
      </c>
      <c r="AJ37" s="22">
        <f>ABS((AH37-AI37))</f>
        <v>0.530487804878048</v>
      </c>
      <c r="AK37" s="23">
        <f>AO37/AP37</f>
        <v>6.25231719876416</v>
      </c>
      <c r="AL37" s="24">
        <f>AP37/AO37</f>
        <v>0.15994070169659</v>
      </c>
      <c r="AM37" s="20">
        <f>AM36+1</f>
        <v>36</v>
      </c>
      <c r="AN37" s="20">
        <f>AN36+13</f>
        <v>468</v>
      </c>
      <c r="AO37" s="20">
        <f>COMBIN(AN37,2)</f>
        <v>109278</v>
      </c>
      <c r="AP37" s="20">
        <f>AM37*AN37+IF(AM37&lt;2,,COMBIN(AM37,2))</f>
        <v>17478</v>
      </c>
      <c r="AQ37" s="21">
        <f>AO37/(AO37+AP37)</f>
        <v>0.862113036069298</v>
      </c>
      <c r="AR37" s="21">
        <f>AP37/(AO37+AP37)</f>
        <v>0.137886963930702</v>
      </c>
      <c r="AS37" s="22">
        <f>ABS((AQ37-AR37))</f>
        <v>0.724226072138596</v>
      </c>
      <c r="AT37" s="23">
        <f>AX37/AY37</f>
        <v>4999.7430680453</v>
      </c>
      <c r="AU37" s="24">
        <f>AY37/AX37</f>
        <v>0.000200010277806327</v>
      </c>
      <c r="AV37" s="20">
        <f>AV36+1</f>
        <v>36</v>
      </c>
      <c r="AW37" s="20">
        <f>AW36+BC35</f>
        <v>360000</v>
      </c>
      <c r="AX37" s="20">
        <f>COMBIN(AW37,2)</f>
        <v>64799820000</v>
      </c>
      <c r="AY37" s="20">
        <f>AV37*AW37+IF(AV37&lt;2,,COMBIN(AV37,2))</f>
        <v>12960630</v>
      </c>
      <c r="AZ37" s="21">
        <f>AX37/(AX37+AY37)</f>
        <v>0.999800029718305</v>
      </c>
      <c r="BA37" s="21">
        <f>AY37/(AX37+AY37)</f>
        <v>0.000199970281694732</v>
      </c>
      <c r="BB37" s="21">
        <f>ABS((AZ37-BA37))</f>
        <v>0.99960005943661</v>
      </c>
      <c r="BC37" s="25">
        <v>10000</v>
      </c>
      <c r="BD37" s="29">
        <f>BH37/BI37</f>
        <v>0.327102803738318</v>
      </c>
      <c r="BE37" s="24">
        <f>BI37/BH37</f>
        <v>3.05714285714286</v>
      </c>
      <c r="BF37" s="20">
        <f>BF36+1</f>
        <v>36</v>
      </c>
      <c r="BG37" s="20">
        <f>BG36+1</f>
        <v>36</v>
      </c>
      <c r="BH37" s="20">
        <f>COMBIN(BG37,2)</f>
        <v>630</v>
      </c>
      <c r="BI37" s="20">
        <f>BF37*BG37+IF(BF37&lt;2,,COMBIN(BF37,2))</f>
        <v>1926</v>
      </c>
      <c r="BJ37" s="21">
        <f>BH37/(BH37+BI37)</f>
        <v>0.246478873239437</v>
      </c>
      <c r="BK37" s="21">
        <f>BI37/(BH37+BI37)</f>
        <v>0.753521126760563</v>
      </c>
      <c r="BL37" s="33">
        <f>ABS((BJ37-BK37))</f>
        <v>0.507042253521126</v>
      </c>
      <c r="BM37" s="29">
        <f>BQ37/BR37</f>
        <v>3.25974025974026</v>
      </c>
      <c r="BN37" s="24">
        <f>BR37/BQ37</f>
        <v>0.306772908366534</v>
      </c>
      <c r="BO37" s="20">
        <f>BO36+1</f>
        <v>36</v>
      </c>
      <c r="BP37" s="20">
        <f>BP36+7</f>
        <v>252</v>
      </c>
      <c r="BQ37" s="20">
        <f>COMBIN(BP37,2)</f>
        <v>31626</v>
      </c>
      <c r="BR37" s="20">
        <f>BO37*BP37+IF(BO37&lt;2,,COMBIN(BO37,2))</f>
        <v>9702</v>
      </c>
      <c r="BS37" s="21">
        <f>BQ37/(BQ37+BR37)</f>
        <v>0.765243902439024</v>
      </c>
      <c r="BT37" s="21">
        <f>BR37/(BQ37+BR37)</f>
        <v>0.234756097560976</v>
      </c>
      <c r="BU37" s="30">
        <f>ABS((BS37-BT37))</f>
        <v>0.530487804878048</v>
      </c>
    </row>
    <row r="38" ht="17.65" customHeight="1">
      <c r="A38" s="31">
        <f>E38/F38</f>
        <v>1.27906976744186</v>
      </c>
      <c r="B38" s="32">
        <f>F38/E38</f>
        <v>0.781818181818182</v>
      </c>
      <c r="C38" s="20">
        <f>C37+1</f>
        <v>37</v>
      </c>
      <c r="D38" s="20">
        <f>D37+3</f>
        <v>111</v>
      </c>
      <c r="E38" s="20">
        <f>COMBIN(D38,2)</f>
        <v>6105</v>
      </c>
      <c r="F38" s="20">
        <f>C38*D38+IF(C38&lt;2,,COMBIN(C38,2))</f>
        <v>4773</v>
      </c>
      <c r="G38" s="21">
        <f>E38/(E38+F38)</f>
        <v>0.561224489795918</v>
      </c>
      <c r="H38" s="21">
        <f>F38/(E38+F38)</f>
        <v>0.438775510204082</v>
      </c>
      <c r="I38" s="22">
        <f>ABS((G38-H38))</f>
        <v>0.122448979591836</v>
      </c>
      <c r="J38" s="23">
        <f>N38/O38</f>
        <v>0.793478260869565</v>
      </c>
      <c r="K38" s="24">
        <f>O38/N38</f>
        <v>1.26027397260274</v>
      </c>
      <c r="L38" s="20">
        <f>L37+1</f>
        <v>37</v>
      </c>
      <c r="M38" s="20">
        <f>M37+2</f>
        <v>74</v>
      </c>
      <c r="N38" s="20">
        <f>COMBIN(M38,2)</f>
        <v>2701</v>
      </c>
      <c r="O38" s="20">
        <f>L38*M38+IF(L38&lt;2,,COMBIN(L38,2))</f>
        <v>3404</v>
      </c>
      <c r="P38" s="21">
        <f>N38/(N38+O38)</f>
        <v>0.442424242424242</v>
      </c>
      <c r="Q38" s="21">
        <f>O38/(N38+O38)</f>
        <v>0.5575757575757579</v>
      </c>
      <c r="R38" s="22">
        <f>ABS((P38-Q38))</f>
        <v>0.115151515151516</v>
      </c>
      <c r="S38" s="23">
        <f>W38/X38</f>
        <v>2.26600985221675</v>
      </c>
      <c r="T38" s="24">
        <f>X38/W38</f>
        <v>0.441304347826087</v>
      </c>
      <c r="U38" s="20">
        <f>U37+1</f>
        <v>37</v>
      </c>
      <c r="V38" s="20">
        <f>V37+5</f>
        <v>185</v>
      </c>
      <c r="W38" s="20">
        <f>COMBIN(V38,2)</f>
        <v>17020</v>
      </c>
      <c r="X38" s="20">
        <f>U38*V38+IF(U38&lt;2,,COMBIN(U38,2))</f>
        <v>7511</v>
      </c>
      <c r="Y38" s="21">
        <f>W38/(W38+X38)</f>
        <v>0.693815987933635</v>
      </c>
      <c r="Z38" s="21">
        <f>X38/(W38+X38)</f>
        <v>0.306184012066365</v>
      </c>
      <c r="AA38" s="22">
        <f>ABS((Y38-Z38))</f>
        <v>0.38763197586727</v>
      </c>
      <c r="AB38" s="23">
        <f>AF38/AG38</f>
        <v>3.25992779783394</v>
      </c>
      <c r="AC38" s="24">
        <f>AG38/AF38</f>
        <v>0.306755260243632</v>
      </c>
      <c r="AD38" s="20">
        <f>AD37+1</f>
        <v>37</v>
      </c>
      <c r="AE38" s="20">
        <f>AE37+7</f>
        <v>259</v>
      </c>
      <c r="AF38" s="20">
        <f>COMBIN(AE38,2)</f>
        <v>33411</v>
      </c>
      <c r="AG38" s="20">
        <f>AD38*AE38+IF(AD38&lt;2,,COMBIN(AD38,2))</f>
        <v>10249</v>
      </c>
      <c r="AH38" s="21">
        <f>AF38/(AF38+AG38)</f>
        <v>0.765254237288136</v>
      </c>
      <c r="AI38" s="21">
        <f>AG38/(AF38+AG38)</f>
        <v>0.234745762711864</v>
      </c>
      <c r="AJ38" s="22">
        <f>ABS((AH38-AI38))</f>
        <v>0.530508474576272</v>
      </c>
      <c r="AK38" s="23">
        <f>AO38/AP38</f>
        <v>6.25250501002004</v>
      </c>
      <c r="AL38" s="24">
        <f>AP38/AO38</f>
        <v>0.159935897435897</v>
      </c>
      <c r="AM38" s="20">
        <f>AM37+1</f>
        <v>37</v>
      </c>
      <c r="AN38" s="20">
        <f>AN37+13</f>
        <v>481</v>
      </c>
      <c r="AO38" s="20">
        <f>COMBIN(AN38,2)</f>
        <v>115440</v>
      </c>
      <c r="AP38" s="20">
        <f>AM38*AN38+IF(AM38&lt;2,,COMBIN(AM38,2))</f>
        <v>18463</v>
      </c>
      <c r="AQ38" s="21">
        <f>AO38/(AO38+AP38)</f>
        <v>0.8621166067974581</v>
      </c>
      <c r="AR38" s="21">
        <f>AP38/(AO38+AP38)</f>
        <v>0.137883393202542</v>
      </c>
      <c r="AS38" s="22">
        <f>ABS((AQ38-AR38))</f>
        <v>0.724233213594916</v>
      </c>
      <c r="AT38" s="23">
        <f>AX38/AY38</f>
        <v>4999.7432557335</v>
      </c>
      <c r="AU38" s="24">
        <f>AY38/AX38</f>
        <v>0.000200010270298028</v>
      </c>
      <c r="AV38" s="20">
        <f>AV37+1</f>
        <v>37</v>
      </c>
      <c r="AW38" s="20">
        <f>AW37+BC36</f>
        <v>370000</v>
      </c>
      <c r="AX38" s="20">
        <f>COMBIN(AW38,2)</f>
        <v>68449815000</v>
      </c>
      <c r="AY38" s="20">
        <f>AV38*AW38+IF(AV38&lt;2,,COMBIN(AV38,2))</f>
        <v>13690666</v>
      </c>
      <c r="AZ38" s="21">
        <f>AX38/(AX38+AY38)</f>
        <v>0.9998000297258109</v>
      </c>
      <c r="BA38" s="21">
        <f>AY38/(AX38+AY38)</f>
        <v>0.000199970274189436</v>
      </c>
      <c r="BB38" s="21">
        <f>ABS((AZ38-BA38))</f>
        <v>0.999600059451622</v>
      </c>
      <c r="BC38" s="25">
        <v>10000</v>
      </c>
      <c r="BD38" s="29">
        <f>BH38/BI38</f>
        <v>0.327272727272727</v>
      </c>
      <c r="BE38" s="24">
        <f>BI38/BH38</f>
        <v>3.05555555555556</v>
      </c>
      <c r="BF38" s="20">
        <f>BF37+1</f>
        <v>37</v>
      </c>
      <c r="BG38" s="20">
        <f>BG37+1</f>
        <v>37</v>
      </c>
      <c r="BH38" s="20">
        <f>COMBIN(BG38,2)</f>
        <v>666</v>
      </c>
      <c r="BI38" s="20">
        <f>BF38*BG38+IF(BF38&lt;2,,COMBIN(BF38,2))</f>
        <v>2035</v>
      </c>
      <c r="BJ38" s="21">
        <f>BH38/(BH38+BI38)</f>
        <v>0.246575342465753</v>
      </c>
      <c r="BK38" s="21">
        <f>BI38/(BH38+BI38)</f>
        <v>0.753424657534247</v>
      </c>
      <c r="BL38" s="33">
        <f>ABS((BJ38-BK38))</f>
        <v>0.506849315068494</v>
      </c>
      <c r="BM38" s="29">
        <f>BQ38/BR38</f>
        <v>3.25992779783394</v>
      </c>
      <c r="BN38" s="24">
        <f>BR38/BQ38</f>
        <v>0.306755260243632</v>
      </c>
      <c r="BO38" s="20">
        <f>BO37+1</f>
        <v>37</v>
      </c>
      <c r="BP38" s="20">
        <f>BP37+7</f>
        <v>259</v>
      </c>
      <c r="BQ38" s="20">
        <f>COMBIN(BP38,2)</f>
        <v>33411</v>
      </c>
      <c r="BR38" s="20">
        <f>BO38*BP38+IF(BO38&lt;2,,COMBIN(BO38,2))</f>
        <v>10249</v>
      </c>
      <c r="BS38" s="21">
        <f>BQ38/(BQ38+BR38)</f>
        <v>0.765254237288136</v>
      </c>
      <c r="BT38" s="21">
        <f>BR38/(BQ38+BR38)</f>
        <v>0.234745762711864</v>
      </c>
      <c r="BU38" s="30">
        <f>ABS((BS38-BT38))</f>
        <v>0.530508474576272</v>
      </c>
    </row>
    <row r="39" ht="17.65" customHeight="1">
      <c r="A39" s="31">
        <f>E39/F39</f>
        <v>1.27924528301887</v>
      </c>
      <c r="B39" s="32">
        <f>F39/E39</f>
        <v>0.781710914454277</v>
      </c>
      <c r="C39" s="20">
        <f>C38+1</f>
        <v>38</v>
      </c>
      <c r="D39" s="20">
        <f>D38+3</f>
        <v>114</v>
      </c>
      <c r="E39" s="20">
        <f>COMBIN(D39,2)</f>
        <v>6441</v>
      </c>
      <c r="F39" s="20">
        <f>C39*D39+IF(C39&lt;2,,COMBIN(C39,2))</f>
        <v>5035</v>
      </c>
      <c r="G39" s="21">
        <f>E39/(E39+F39)</f>
        <v>0.561258278145695</v>
      </c>
      <c r="H39" s="21">
        <f>F39/(E39+F39)</f>
        <v>0.438741721854305</v>
      </c>
      <c r="I39" s="22">
        <f>ABS((G39-H39))</f>
        <v>0.12251655629139</v>
      </c>
      <c r="J39" s="23">
        <f>N39/O39</f>
        <v>0.7936507936507941</v>
      </c>
      <c r="K39" s="24">
        <f>O39/N39</f>
        <v>1.26</v>
      </c>
      <c r="L39" s="20">
        <f>L38+1</f>
        <v>38</v>
      </c>
      <c r="M39" s="20">
        <f>M38+2</f>
        <v>76</v>
      </c>
      <c r="N39" s="20">
        <f>COMBIN(M39,2)</f>
        <v>2850</v>
      </c>
      <c r="O39" s="20">
        <f>L39*M39+IF(L39&lt;2,,COMBIN(L39,2))</f>
        <v>3591</v>
      </c>
      <c r="P39" s="21">
        <f>N39/(N39+O39)</f>
        <v>0.442477876106195</v>
      </c>
      <c r="Q39" s="21">
        <f>O39/(N39+O39)</f>
        <v>0.557522123893805</v>
      </c>
      <c r="R39" s="22">
        <f>ABS((P39-Q39))</f>
        <v>0.11504424778761</v>
      </c>
      <c r="S39" s="23">
        <f>W39/X39</f>
        <v>2.26618705035971</v>
      </c>
      <c r="T39" s="24">
        <f>X39/W39</f>
        <v>0.441269841269841</v>
      </c>
      <c r="U39" s="20">
        <f>U38+1</f>
        <v>38</v>
      </c>
      <c r="V39" s="20">
        <f>V38+5</f>
        <v>190</v>
      </c>
      <c r="W39" s="20">
        <f>COMBIN(V39,2)</f>
        <v>17955</v>
      </c>
      <c r="X39" s="20">
        <f>U39*V39+IF(U39&lt;2,,COMBIN(U39,2))</f>
        <v>7923</v>
      </c>
      <c r="Y39" s="21">
        <f>W39/(W39+X39)</f>
        <v>0.693832599118943</v>
      </c>
      <c r="Z39" s="21">
        <f>X39/(W39+X39)</f>
        <v>0.306167400881057</v>
      </c>
      <c r="AA39" s="22">
        <f>ABS((Y39-Z39))</f>
        <v>0.387665198237886</v>
      </c>
      <c r="AB39" s="23">
        <f>AF39/AG39</f>
        <v>3.26010544815466</v>
      </c>
      <c r="AC39" s="24">
        <f>AG39/AF39</f>
        <v>0.306738544474394</v>
      </c>
      <c r="AD39" s="20">
        <f>AD38+1</f>
        <v>38</v>
      </c>
      <c r="AE39" s="20">
        <f>AE38+7</f>
        <v>266</v>
      </c>
      <c r="AF39" s="20">
        <f>COMBIN(AE39,2)</f>
        <v>35245</v>
      </c>
      <c r="AG39" s="20">
        <f>AD39*AE39+IF(AD39&lt;2,,COMBIN(AD39,2))</f>
        <v>10811</v>
      </c>
      <c r="AH39" s="21">
        <f>AF39/(AF39+AG39)</f>
        <v>0.76526402640264</v>
      </c>
      <c r="AI39" s="21">
        <f>AG39/(AF39+AG39)</f>
        <v>0.23473597359736</v>
      </c>
      <c r="AJ39" s="22">
        <f>ABS((AH39-AI39))</f>
        <v>0.53052805280528</v>
      </c>
      <c r="AK39" s="23">
        <f>AO39/AP39</f>
        <v>6.25268292682927</v>
      </c>
      <c r="AL39" s="24">
        <f>AP39/AO39</f>
        <v>0.159931346543923</v>
      </c>
      <c r="AM39" s="20">
        <f>AM38+1</f>
        <v>38</v>
      </c>
      <c r="AN39" s="20">
        <f>AN38+13</f>
        <v>494</v>
      </c>
      <c r="AO39" s="20">
        <f>COMBIN(AN39,2)</f>
        <v>121771</v>
      </c>
      <c r="AP39" s="20">
        <f>AM39*AN39+IF(AM39&lt;2,,COMBIN(AM39,2))</f>
        <v>19475</v>
      </c>
      <c r="AQ39" s="21">
        <f>AO39/(AO39+AP39)</f>
        <v>0.862119989238633</v>
      </c>
      <c r="AR39" s="21">
        <f>AP39/(AO39+AP39)</f>
        <v>0.137880010761367</v>
      </c>
      <c r="AS39" s="22">
        <f>ABS((AQ39-AR39))</f>
        <v>0.724239978477266</v>
      </c>
      <c r="AT39" s="23">
        <f>AX39/AY39</f>
        <v>4999.743433543370</v>
      </c>
      <c r="AU39" s="24">
        <f>AY39/AX39</f>
        <v>0.000200010263184903</v>
      </c>
      <c r="AV39" s="20">
        <f>AV38+1</f>
        <v>38</v>
      </c>
      <c r="AW39" s="20">
        <f>AW38+BC37</f>
        <v>380000</v>
      </c>
      <c r="AX39" s="20">
        <f>COMBIN(AW39,2)</f>
        <v>72199810000</v>
      </c>
      <c r="AY39" s="20">
        <f>AV39*AW39+IF(AV39&lt;2,,COMBIN(AV39,2))</f>
        <v>14440703</v>
      </c>
      <c r="AZ39" s="21">
        <f>AX39/(AX39+AY39)</f>
        <v>0.999800029732921</v>
      </c>
      <c r="BA39" s="21">
        <f>AY39/(AX39+AY39)</f>
        <v>0.000199970267079155</v>
      </c>
      <c r="BB39" s="21">
        <f>ABS((AZ39-BA39))</f>
        <v>0.999600059465842</v>
      </c>
      <c r="BC39" s="25">
        <v>10000</v>
      </c>
      <c r="BD39" s="29">
        <f>BH39/BI39</f>
        <v>0.327433628318584</v>
      </c>
      <c r="BE39" s="24">
        <f>BI39/BH39</f>
        <v>3.05405405405405</v>
      </c>
      <c r="BF39" s="20">
        <f>BF38+1</f>
        <v>38</v>
      </c>
      <c r="BG39" s="20">
        <f>BG38+1</f>
        <v>38</v>
      </c>
      <c r="BH39" s="20">
        <f>COMBIN(BG39,2)</f>
        <v>703</v>
      </c>
      <c r="BI39" s="20">
        <f>BF39*BG39+IF(BF39&lt;2,,COMBIN(BF39,2))</f>
        <v>2147</v>
      </c>
      <c r="BJ39" s="21">
        <f>BH39/(BH39+BI39)</f>
        <v>0.246666666666667</v>
      </c>
      <c r="BK39" s="21">
        <f>BI39/(BH39+BI39)</f>
        <v>0.753333333333333</v>
      </c>
      <c r="BL39" s="33">
        <f>ABS((BJ39-BK39))</f>
        <v>0.506666666666666</v>
      </c>
      <c r="BM39" s="29">
        <f>BQ39/BR39</f>
        <v>3.26010544815466</v>
      </c>
      <c r="BN39" s="24">
        <f>BR39/BQ39</f>
        <v>0.306738544474394</v>
      </c>
      <c r="BO39" s="20">
        <f>BO38+1</f>
        <v>38</v>
      </c>
      <c r="BP39" s="20">
        <f>BP38+7</f>
        <v>266</v>
      </c>
      <c r="BQ39" s="20">
        <f>COMBIN(BP39,2)</f>
        <v>35245</v>
      </c>
      <c r="BR39" s="20">
        <f>BO39*BP39+IF(BO39&lt;2,,COMBIN(BO39,2))</f>
        <v>10811</v>
      </c>
      <c r="BS39" s="21">
        <f>BQ39/(BQ39+BR39)</f>
        <v>0.76526402640264</v>
      </c>
      <c r="BT39" s="21">
        <f>BR39/(BQ39+BR39)</f>
        <v>0.23473597359736</v>
      </c>
      <c r="BU39" s="30">
        <f>ABS((BS39-BT39))</f>
        <v>0.53052805280528</v>
      </c>
    </row>
    <row r="40" ht="17.65" customHeight="1">
      <c r="A40" s="31">
        <f>E40/F40</f>
        <v>1.27941176470588</v>
      </c>
      <c r="B40" s="32">
        <f>F40/E40</f>
        <v>0.781609195402299</v>
      </c>
      <c r="C40" s="20">
        <f>C39+1</f>
        <v>39</v>
      </c>
      <c r="D40" s="20">
        <f>D39+3</f>
        <v>117</v>
      </c>
      <c r="E40" s="20">
        <f>COMBIN(D40,2)</f>
        <v>6786</v>
      </c>
      <c r="F40" s="20">
        <f>C40*D40+IF(C40&lt;2,,COMBIN(C40,2))</f>
        <v>5304</v>
      </c>
      <c r="G40" s="21">
        <f>E40/(E40+F40)</f>
        <v>0.561290322580645</v>
      </c>
      <c r="H40" s="21">
        <f>F40/(E40+F40)</f>
        <v>0.438709677419355</v>
      </c>
      <c r="I40" s="22">
        <f>ABS((G40-H40))</f>
        <v>0.12258064516129</v>
      </c>
      <c r="J40" s="23">
        <f>N40/O40</f>
        <v>0.793814432989691</v>
      </c>
      <c r="K40" s="24">
        <f>O40/N40</f>
        <v>1.25974025974026</v>
      </c>
      <c r="L40" s="20">
        <f>L39+1</f>
        <v>39</v>
      </c>
      <c r="M40" s="20">
        <f>M39+2</f>
        <v>78</v>
      </c>
      <c r="N40" s="20">
        <f>COMBIN(M40,2)</f>
        <v>3003</v>
      </c>
      <c r="O40" s="20">
        <f>L40*M40+IF(L40&lt;2,,COMBIN(L40,2))</f>
        <v>3783</v>
      </c>
      <c r="P40" s="21">
        <f>N40/(N40+O40)</f>
        <v>0.442528735632184</v>
      </c>
      <c r="Q40" s="21">
        <f>O40/(N40+O40)</f>
        <v>0.557471264367816</v>
      </c>
      <c r="R40" s="22">
        <f>ABS((P40-Q40))</f>
        <v>0.114942528735632</v>
      </c>
      <c r="S40" s="23">
        <f>W40/X40</f>
        <v>2.26635514018692</v>
      </c>
      <c r="T40" s="24">
        <f>X40/W40</f>
        <v>0.441237113402062</v>
      </c>
      <c r="U40" s="20">
        <f>U39+1</f>
        <v>39</v>
      </c>
      <c r="V40" s="20">
        <f>V39+5</f>
        <v>195</v>
      </c>
      <c r="W40" s="20">
        <f>COMBIN(V40,2)</f>
        <v>18915</v>
      </c>
      <c r="X40" s="20">
        <f>U40*V40+IF(U40&lt;2,,COMBIN(U40,2))</f>
        <v>8346</v>
      </c>
      <c r="Y40" s="21">
        <f>W40/(W40+X40)</f>
        <v>0.693848354792561</v>
      </c>
      <c r="Z40" s="21">
        <f>X40/(W40+X40)</f>
        <v>0.306151645207439</v>
      </c>
      <c r="AA40" s="22">
        <f>ABS((Y40-Z40))</f>
        <v>0.387696709585122</v>
      </c>
      <c r="AB40" s="23">
        <f>AF40/AG40</f>
        <v>3.26027397260274</v>
      </c>
      <c r="AC40" s="24">
        <f>AG40/AF40</f>
        <v>0.30672268907563</v>
      </c>
      <c r="AD40" s="20">
        <f>AD39+1</f>
        <v>39</v>
      </c>
      <c r="AE40" s="20">
        <f>AE39+7</f>
        <v>273</v>
      </c>
      <c r="AF40" s="20">
        <f>COMBIN(AE40,2)</f>
        <v>37128</v>
      </c>
      <c r="AG40" s="20">
        <f>AD40*AE40+IF(AD40&lt;2,,COMBIN(AD40,2))</f>
        <v>11388</v>
      </c>
      <c r="AH40" s="21">
        <f>AF40/(AF40+AG40)</f>
        <v>0.765273311897106</v>
      </c>
      <c r="AI40" s="21">
        <f>AG40/(AF40+AG40)</f>
        <v>0.234726688102894</v>
      </c>
      <c r="AJ40" s="22">
        <f>ABS((AH40-AI40))</f>
        <v>0.530546623794212</v>
      </c>
      <c r="AK40" s="23">
        <f>AO40/AP40</f>
        <v>6.25285171102662</v>
      </c>
      <c r="AL40" s="24">
        <f>AP40/AO40</f>
        <v>0.159927029492247</v>
      </c>
      <c r="AM40" s="20">
        <f>AM39+1</f>
        <v>39</v>
      </c>
      <c r="AN40" s="20">
        <f>AN39+13</f>
        <v>507</v>
      </c>
      <c r="AO40" s="20">
        <f>COMBIN(AN40,2)</f>
        <v>128271</v>
      </c>
      <c r="AP40" s="20">
        <f>AM40*AN40+IF(AM40&lt;2,,COMBIN(AM40,2))</f>
        <v>20514</v>
      </c>
      <c r="AQ40" s="21">
        <f>AO40/(AO40+AP40)</f>
        <v>0.8621231979030139</v>
      </c>
      <c r="AR40" s="21">
        <f>AP40/(AO40+AP40)</f>
        <v>0.137876802096986</v>
      </c>
      <c r="AS40" s="22">
        <f>ABS((AQ40-AR40))</f>
        <v>0.724246395806028</v>
      </c>
      <c r="AT40" s="23">
        <f>AX40/AY40</f>
        <v>4999.743602234760</v>
      </c>
      <c r="AU40" s="24">
        <f>AY40/AX40</f>
        <v>0.000200010256436555</v>
      </c>
      <c r="AV40" s="20">
        <f>AV39+1</f>
        <v>39</v>
      </c>
      <c r="AW40" s="20">
        <f>AW39+BC38</f>
        <v>390000</v>
      </c>
      <c r="AX40" s="20">
        <f>COMBIN(AW40,2)</f>
        <v>76049805000</v>
      </c>
      <c r="AY40" s="20">
        <f>AV40*AW40+IF(AV40&lt;2,,COMBIN(AV40,2))</f>
        <v>15210741</v>
      </c>
      <c r="AZ40" s="21">
        <f>AX40/(AX40+AY40)</f>
        <v>0.999800029739666</v>
      </c>
      <c r="BA40" s="21">
        <f>AY40/(AX40+AY40)</f>
        <v>0.000199970260333506</v>
      </c>
      <c r="BB40" s="21">
        <f>ABS((AZ40-BA40))</f>
        <v>0.9996000594793319</v>
      </c>
      <c r="BC40" s="25">
        <v>10000</v>
      </c>
      <c r="BD40" s="29">
        <f>BH40/BI40</f>
        <v>0.327586206896552</v>
      </c>
      <c r="BE40" s="24">
        <f>BI40/BH40</f>
        <v>3.05263157894737</v>
      </c>
      <c r="BF40" s="20">
        <f>BF39+1</f>
        <v>39</v>
      </c>
      <c r="BG40" s="20">
        <f>BG39+1</f>
        <v>39</v>
      </c>
      <c r="BH40" s="20">
        <f>COMBIN(BG40,2)</f>
        <v>741</v>
      </c>
      <c r="BI40" s="20">
        <f>BF40*BG40+IF(BF40&lt;2,,COMBIN(BF40,2))</f>
        <v>2262</v>
      </c>
      <c r="BJ40" s="21">
        <f>BH40/(BH40+BI40)</f>
        <v>0.246753246753247</v>
      </c>
      <c r="BK40" s="21">
        <f>BI40/(BH40+BI40)</f>
        <v>0.7532467532467531</v>
      </c>
      <c r="BL40" s="33">
        <f>ABS((BJ40-BK40))</f>
        <v>0.506493506493506</v>
      </c>
      <c r="BM40" s="29">
        <f>BQ40/BR40</f>
        <v>3.26027397260274</v>
      </c>
      <c r="BN40" s="24">
        <f>BR40/BQ40</f>
        <v>0.30672268907563</v>
      </c>
      <c r="BO40" s="20">
        <f>BO39+1</f>
        <v>39</v>
      </c>
      <c r="BP40" s="20">
        <f>BP39+7</f>
        <v>273</v>
      </c>
      <c r="BQ40" s="20">
        <f>COMBIN(BP40,2)</f>
        <v>37128</v>
      </c>
      <c r="BR40" s="20">
        <f>BO40*BP40+IF(BO40&lt;2,,COMBIN(BO40,2))</f>
        <v>11388</v>
      </c>
      <c r="BS40" s="21">
        <f>BQ40/(BQ40+BR40)</f>
        <v>0.765273311897106</v>
      </c>
      <c r="BT40" s="21">
        <f>BR40/(BQ40+BR40)</f>
        <v>0.234726688102894</v>
      </c>
      <c r="BU40" s="30">
        <f>ABS((BS40-BT40))</f>
        <v>0.530546623794212</v>
      </c>
    </row>
    <row r="41" ht="17.65" customHeight="1">
      <c r="A41" s="31">
        <f>E41/F41</f>
        <v>1.27956989247312</v>
      </c>
      <c r="B41" s="32">
        <f>F41/E41</f>
        <v>0.781512605042017</v>
      </c>
      <c r="C41" s="20">
        <f>C40+1</f>
        <v>40</v>
      </c>
      <c r="D41" s="20">
        <f>D40+3</f>
        <v>120</v>
      </c>
      <c r="E41" s="20">
        <f>COMBIN(D41,2)</f>
        <v>7140</v>
      </c>
      <c r="F41" s="20">
        <f>C41*D41+IF(C41&lt;2,,COMBIN(C41,2))</f>
        <v>5580</v>
      </c>
      <c r="G41" s="21">
        <f>E41/(E41+F41)</f>
        <v>0.561320754716981</v>
      </c>
      <c r="H41" s="21">
        <f>F41/(E41+F41)</f>
        <v>0.438679245283019</v>
      </c>
      <c r="I41" s="22">
        <f>ABS((G41-H41))</f>
        <v>0.122641509433962</v>
      </c>
      <c r="J41" s="23">
        <f>N41/O41</f>
        <v>0.793969849246231</v>
      </c>
      <c r="K41" s="24">
        <f>O41/N41</f>
        <v>1.25949367088608</v>
      </c>
      <c r="L41" s="20">
        <f>L40+1</f>
        <v>40</v>
      </c>
      <c r="M41" s="20">
        <f>M40+2</f>
        <v>80</v>
      </c>
      <c r="N41" s="20">
        <f>COMBIN(M41,2)</f>
        <v>3160</v>
      </c>
      <c r="O41" s="20">
        <f>L41*M41+IF(L41&lt;2,,COMBIN(L41,2))</f>
        <v>3980</v>
      </c>
      <c r="P41" s="21">
        <f>N41/(N41+O41)</f>
        <v>0.442577030812325</v>
      </c>
      <c r="Q41" s="21">
        <f>O41/(N41+O41)</f>
        <v>0.557422969187675</v>
      </c>
      <c r="R41" s="22">
        <f>ABS((P41-Q41))</f>
        <v>0.11484593837535</v>
      </c>
      <c r="S41" s="23">
        <f>W41/X41</f>
        <v>2.26651480637813</v>
      </c>
      <c r="T41" s="24">
        <f>X41/W41</f>
        <v>0.441206030150754</v>
      </c>
      <c r="U41" s="20">
        <f>U40+1</f>
        <v>40</v>
      </c>
      <c r="V41" s="20">
        <f>V40+5</f>
        <v>200</v>
      </c>
      <c r="W41" s="20">
        <f>COMBIN(V41,2)</f>
        <v>19900</v>
      </c>
      <c r="X41" s="20">
        <f>U41*V41+IF(U41&lt;2,,COMBIN(U41,2))</f>
        <v>8780</v>
      </c>
      <c r="Y41" s="21">
        <f>W41/(W41+X41)</f>
        <v>0.6938633193863319</v>
      </c>
      <c r="Z41" s="21">
        <f>X41/(W41+X41)</f>
        <v>0.306136680613668</v>
      </c>
      <c r="AA41" s="22">
        <f>ABS((Y41-Z41))</f>
        <v>0.387726638772664</v>
      </c>
      <c r="AB41" s="23">
        <f>AF41/AG41</f>
        <v>3.26043405676127</v>
      </c>
      <c r="AC41" s="24">
        <f>AG41/AF41</f>
        <v>0.306707629288274</v>
      </c>
      <c r="AD41" s="20">
        <f>AD40+1</f>
        <v>40</v>
      </c>
      <c r="AE41" s="20">
        <f>AE40+7</f>
        <v>280</v>
      </c>
      <c r="AF41" s="20">
        <f>COMBIN(AE41,2)</f>
        <v>39060</v>
      </c>
      <c r="AG41" s="20">
        <f>AD41*AE41+IF(AD41&lt;2,,COMBIN(AD41,2))</f>
        <v>11980</v>
      </c>
      <c r="AH41" s="21">
        <f>AF41/(AF41+AG41)</f>
        <v>0.765282131661442</v>
      </c>
      <c r="AI41" s="21">
        <f>AG41/(AF41+AG41)</f>
        <v>0.234717868338558</v>
      </c>
      <c r="AJ41" s="22">
        <f>ABS((AH41-AI41))</f>
        <v>0.530564263322884</v>
      </c>
      <c r="AK41" s="23">
        <f>AO41/AP41</f>
        <v>6.25301204819277</v>
      </c>
      <c r="AL41" s="24">
        <f>AP41/AO41</f>
        <v>0.159922928709056</v>
      </c>
      <c r="AM41" s="20">
        <f>AM40+1</f>
        <v>40</v>
      </c>
      <c r="AN41" s="20">
        <f>AN40+13</f>
        <v>520</v>
      </c>
      <c r="AO41" s="20">
        <f>COMBIN(AN41,2)</f>
        <v>134940</v>
      </c>
      <c r="AP41" s="20">
        <f>AM41*AN41+IF(AM41&lt;2,,COMBIN(AM41,2))</f>
        <v>21580</v>
      </c>
      <c r="AQ41" s="21">
        <f>AO41/(AO41+AP41)</f>
        <v>0.862126245847176</v>
      </c>
      <c r="AR41" s="21">
        <f>AP41/(AO41+AP41)</f>
        <v>0.137873754152824</v>
      </c>
      <c r="AS41" s="22">
        <f>ABS((AQ41-AR41))</f>
        <v>0.724252491694352</v>
      </c>
      <c r="AT41" s="23">
        <f>AX41/AY41</f>
        <v>4999.743762491580</v>
      </c>
      <c r="AU41" s="24">
        <f>AY41/AX41</f>
        <v>0.000200010250025625</v>
      </c>
      <c r="AV41" s="20">
        <f>AV40+1</f>
        <v>40</v>
      </c>
      <c r="AW41" s="20">
        <f>AW40+BC39</f>
        <v>400000</v>
      </c>
      <c r="AX41" s="20">
        <f>COMBIN(AW41,2)</f>
        <v>79999800000</v>
      </c>
      <c r="AY41" s="20">
        <f>AV41*AW41+IF(AV41&lt;2,,COMBIN(AV41,2))</f>
        <v>16000780</v>
      </c>
      <c r="AZ41" s="21">
        <f>AX41/(AX41+AY41)</f>
        <v>0.999800029746075</v>
      </c>
      <c r="BA41" s="21">
        <f>AY41/(AX41+AY41)</f>
        <v>0.00019997025392514</v>
      </c>
      <c r="BB41" s="21">
        <f>ABS((AZ41-BA41))</f>
        <v>0.99960005949215</v>
      </c>
      <c r="BC41" s="25">
        <v>10000</v>
      </c>
      <c r="BD41" s="29">
        <f>BH41/BI41</f>
        <v>0.327731092436975</v>
      </c>
      <c r="BE41" s="24">
        <f>BI41/BH41</f>
        <v>3.05128205128205</v>
      </c>
      <c r="BF41" s="20">
        <f>BF40+1</f>
        <v>40</v>
      </c>
      <c r="BG41" s="20">
        <f>BG40+1</f>
        <v>40</v>
      </c>
      <c r="BH41" s="20">
        <f>COMBIN(BG41,2)</f>
        <v>780</v>
      </c>
      <c r="BI41" s="20">
        <f>BF41*BG41+IF(BF41&lt;2,,COMBIN(BF41,2))</f>
        <v>2380</v>
      </c>
      <c r="BJ41" s="21">
        <f>BH41/(BH41+BI41)</f>
        <v>0.246835443037975</v>
      </c>
      <c r="BK41" s="21">
        <f>BI41/(BH41+BI41)</f>
        <v>0.753164556962025</v>
      </c>
      <c r="BL41" s="33">
        <f>ABS((BJ41-BK41))</f>
        <v>0.50632911392405</v>
      </c>
      <c r="BM41" s="29">
        <f>BQ41/BR41</f>
        <v>3.26043405676127</v>
      </c>
      <c r="BN41" s="24">
        <f>BR41/BQ41</f>
        <v>0.306707629288274</v>
      </c>
      <c r="BO41" s="20">
        <f>BO40+1</f>
        <v>40</v>
      </c>
      <c r="BP41" s="20">
        <f>BP40+7</f>
        <v>280</v>
      </c>
      <c r="BQ41" s="20">
        <f>COMBIN(BP41,2)</f>
        <v>39060</v>
      </c>
      <c r="BR41" s="20">
        <f>BO41*BP41+IF(BO41&lt;2,,COMBIN(BO41,2))</f>
        <v>11980</v>
      </c>
      <c r="BS41" s="21">
        <f>BQ41/(BQ41+BR41)</f>
        <v>0.765282131661442</v>
      </c>
      <c r="BT41" s="21">
        <f>BR41/(BQ41+BR41)</f>
        <v>0.234717868338558</v>
      </c>
      <c r="BU41" s="30">
        <f>ABS((BS41-BT41))</f>
        <v>0.530564263322884</v>
      </c>
    </row>
    <row r="42" ht="17.65" customHeight="1">
      <c r="A42" s="31">
        <f>E42/F42</f>
        <v>1.27972027972028</v>
      </c>
      <c r="B42" s="32">
        <f>F42/E42</f>
        <v>0.7814207650273221</v>
      </c>
      <c r="C42" s="20">
        <f>C41+1</f>
        <v>41</v>
      </c>
      <c r="D42" s="20">
        <f>D41+3</f>
        <v>123</v>
      </c>
      <c r="E42" s="20">
        <f>COMBIN(D42,2)</f>
        <v>7503</v>
      </c>
      <c r="F42" s="20">
        <f>C42*D42+IF(C42&lt;2,,COMBIN(C42,2))</f>
        <v>5863</v>
      </c>
      <c r="G42" s="21">
        <f>E42/(E42+F42)</f>
        <v>0.5613496932515341</v>
      </c>
      <c r="H42" s="21">
        <f>F42/(E42+F42)</f>
        <v>0.438650306748466</v>
      </c>
      <c r="I42" s="22">
        <f>ABS((G42-H42))</f>
        <v>0.122699386503068</v>
      </c>
      <c r="J42" s="23">
        <f>N42/O42</f>
        <v>0.794117647058824</v>
      </c>
      <c r="K42" s="24">
        <f>O42/N42</f>
        <v>1.25925925925926</v>
      </c>
      <c r="L42" s="20">
        <f>L41+1</f>
        <v>41</v>
      </c>
      <c r="M42" s="20">
        <f>M41+2</f>
        <v>82</v>
      </c>
      <c r="N42" s="20">
        <f>COMBIN(M42,2)</f>
        <v>3321</v>
      </c>
      <c r="O42" s="20">
        <f>L42*M42+IF(L42&lt;2,,COMBIN(L42,2))</f>
        <v>4182</v>
      </c>
      <c r="P42" s="21">
        <f>N42/(N42+O42)</f>
        <v>0.442622950819672</v>
      </c>
      <c r="Q42" s="21">
        <f>O42/(N42+O42)</f>
        <v>0.557377049180328</v>
      </c>
      <c r="R42" s="22">
        <f>ABS((P42-Q42))</f>
        <v>0.114754098360656</v>
      </c>
      <c r="S42" s="23">
        <f>W42/X42</f>
        <v>2.26666666666667</v>
      </c>
      <c r="T42" s="24">
        <f>X42/W42</f>
        <v>0.441176470588235</v>
      </c>
      <c r="U42" s="20">
        <f>U41+1</f>
        <v>41</v>
      </c>
      <c r="V42" s="20">
        <f>V41+5</f>
        <v>205</v>
      </c>
      <c r="W42" s="20">
        <f>COMBIN(V42,2)</f>
        <v>20910</v>
      </c>
      <c r="X42" s="20">
        <f>U42*V42+IF(U42&lt;2,,COMBIN(U42,2))</f>
        <v>9225</v>
      </c>
      <c r="Y42" s="21">
        <f>W42/(W42+X42)</f>
        <v>0.693877551020408</v>
      </c>
      <c r="Z42" s="21">
        <f>X42/(W42+X42)</f>
        <v>0.306122448979592</v>
      </c>
      <c r="AA42" s="22">
        <f>ABS((Y42-Z42))</f>
        <v>0.387755102040816</v>
      </c>
      <c r="AB42" s="23">
        <f>AF42/AG42</f>
        <v>3.26058631921824</v>
      </c>
      <c r="AC42" s="24">
        <f>AG42/AF42</f>
        <v>0.306693306693307</v>
      </c>
      <c r="AD42" s="20">
        <f>AD41+1</f>
        <v>41</v>
      </c>
      <c r="AE42" s="20">
        <f>AE41+7</f>
        <v>287</v>
      </c>
      <c r="AF42" s="20">
        <f>COMBIN(AE42,2)</f>
        <v>41041</v>
      </c>
      <c r="AG42" s="20">
        <f>AD42*AE42+IF(AD42&lt;2,,COMBIN(AD42,2))</f>
        <v>12587</v>
      </c>
      <c r="AH42" s="21">
        <f>AF42/(AF42+AG42)</f>
        <v>0.765290519877676</v>
      </c>
      <c r="AI42" s="21">
        <f>AG42/(AF42+AG42)</f>
        <v>0.234709480122324</v>
      </c>
      <c r="AJ42" s="22">
        <f>ABS((AH42-AI42))</f>
        <v>0.530581039755352</v>
      </c>
      <c r="AK42" s="23">
        <f>AO42/AP42</f>
        <v>6.25316455696203</v>
      </c>
      <c r="AL42" s="24">
        <f>AP42/AO42</f>
        <v>0.159919028340081</v>
      </c>
      <c r="AM42" s="20">
        <f>AM41+1</f>
        <v>41</v>
      </c>
      <c r="AN42" s="20">
        <f>AN41+13</f>
        <v>533</v>
      </c>
      <c r="AO42" s="20">
        <f>COMBIN(AN42,2)</f>
        <v>141778</v>
      </c>
      <c r="AP42" s="20">
        <f>AM42*AN42+IF(AM42&lt;2,,COMBIN(AM42,2))</f>
        <v>22673</v>
      </c>
      <c r="AQ42" s="21">
        <f>AO42/(AO42+AP42)</f>
        <v>0.862129144851658</v>
      </c>
      <c r="AR42" s="21">
        <f>AP42/(AO42+AP42)</f>
        <v>0.137870855148342</v>
      </c>
      <c r="AS42" s="22">
        <f>ABS((AQ42-AR42))</f>
        <v>0.724258289703316</v>
      </c>
      <c r="AT42" s="23">
        <f>AX42/AY42</f>
        <v>4999.743914930980</v>
      </c>
      <c r="AU42" s="24">
        <f>AY42/AX42</f>
        <v>0.000200010243927424</v>
      </c>
      <c r="AV42" s="20">
        <f>AV41+1</f>
        <v>41</v>
      </c>
      <c r="AW42" s="20">
        <f>AW41+BC40</f>
        <v>410000</v>
      </c>
      <c r="AX42" s="20">
        <f>COMBIN(AW42,2)</f>
        <v>84049795000</v>
      </c>
      <c r="AY42" s="20">
        <f>AV42*AW42+IF(AV42&lt;2,,COMBIN(AV42,2))</f>
        <v>16810820</v>
      </c>
      <c r="AZ42" s="21">
        <f>AX42/(AX42+AY42)</f>
        <v>0.999800029752171</v>
      </c>
      <c r="BA42" s="21">
        <f>AY42/(AX42+AY42)</f>
        <v>0.000199970247829378</v>
      </c>
      <c r="BB42" s="21">
        <f>ABS((AZ42-BA42))</f>
        <v>0.9996000595043421</v>
      </c>
      <c r="BC42" s="25">
        <v>10000</v>
      </c>
      <c r="BD42" s="29">
        <f>BH42/BI42</f>
        <v>0.327868852459016</v>
      </c>
      <c r="BE42" s="24">
        <f>BI42/BH42</f>
        <v>3.05</v>
      </c>
      <c r="BF42" s="20">
        <f>BF41+1</f>
        <v>41</v>
      </c>
      <c r="BG42" s="20">
        <f>BG41+1</f>
        <v>41</v>
      </c>
      <c r="BH42" s="20">
        <f>COMBIN(BG42,2)</f>
        <v>820</v>
      </c>
      <c r="BI42" s="20">
        <f>BF42*BG42+IF(BF42&lt;2,,COMBIN(BF42,2))</f>
        <v>2501</v>
      </c>
      <c r="BJ42" s="21">
        <f>BH42/(BH42+BI42)</f>
        <v>0.246913580246914</v>
      </c>
      <c r="BK42" s="21">
        <f>BI42/(BH42+BI42)</f>
        <v>0.753086419753086</v>
      </c>
      <c r="BL42" s="33">
        <f>ABS((BJ42-BK42))</f>
        <v>0.506172839506172</v>
      </c>
      <c r="BM42" s="29">
        <f>BQ42/BR42</f>
        <v>3.26058631921824</v>
      </c>
      <c r="BN42" s="24">
        <f>BR42/BQ42</f>
        <v>0.306693306693307</v>
      </c>
      <c r="BO42" s="20">
        <f>BO41+1</f>
        <v>41</v>
      </c>
      <c r="BP42" s="20">
        <f>BP41+7</f>
        <v>287</v>
      </c>
      <c r="BQ42" s="20">
        <f>COMBIN(BP42,2)</f>
        <v>41041</v>
      </c>
      <c r="BR42" s="20">
        <f>BO42*BP42+IF(BO42&lt;2,,COMBIN(BO42,2))</f>
        <v>12587</v>
      </c>
      <c r="BS42" s="21">
        <f>BQ42/(BQ42+BR42)</f>
        <v>0.765290519877676</v>
      </c>
      <c r="BT42" s="21">
        <f>BR42/(BQ42+BR42)</f>
        <v>0.234709480122324</v>
      </c>
      <c r="BU42" s="30">
        <f>ABS((BS42-BT42))</f>
        <v>0.530581039755352</v>
      </c>
    </row>
    <row r="43" ht="17.65" customHeight="1">
      <c r="A43" s="31">
        <f>E43/F43</f>
        <v>1.27986348122867</v>
      </c>
      <c r="B43" s="32">
        <f>F43/E43</f>
        <v>0.781333333333333</v>
      </c>
      <c r="C43" s="20">
        <f>C42+1</f>
        <v>42</v>
      </c>
      <c r="D43" s="20">
        <f>D42+3</f>
        <v>126</v>
      </c>
      <c r="E43" s="20">
        <f>COMBIN(D43,2)</f>
        <v>7875</v>
      </c>
      <c r="F43" s="20">
        <f>C43*D43+IF(C43&lt;2,,COMBIN(C43,2))</f>
        <v>6153</v>
      </c>
      <c r="G43" s="21">
        <f>E43/(E43+F43)</f>
        <v>0.561377245508982</v>
      </c>
      <c r="H43" s="21">
        <f>F43/(E43+F43)</f>
        <v>0.438622754491018</v>
      </c>
      <c r="I43" s="22">
        <f>ABS((G43-H43))</f>
        <v>0.122754491017964</v>
      </c>
      <c r="J43" s="23">
        <f>N43/O43</f>
        <v>0.794258373205742</v>
      </c>
      <c r="K43" s="24">
        <f>O43/N43</f>
        <v>1.25903614457831</v>
      </c>
      <c r="L43" s="20">
        <f>L42+1</f>
        <v>42</v>
      </c>
      <c r="M43" s="20">
        <f>M42+2</f>
        <v>84</v>
      </c>
      <c r="N43" s="20">
        <f>COMBIN(M43,2)</f>
        <v>3486</v>
      </c>
      <c r="O43" s="20">
        <f>L43*M43+IF(L43&lt;2,,COMBIN(L43,2))</f>
        <v>4389</v>
      </c>
      <c r="P43" s="21">
        <f>N43/(N43+O43)</f>
        <v>0.442666666666667</v>
      </c>
      <c r="Q43" s="21">
        <f>O43/(N43+O43)</f>
        <v>0.557333333333333</v>
      </c>
      <c r="R43" s="22">
        <f>ABS((P43-Q43))</f>
        <v>0.114666666666666</v>
      </c>
      <c r="S43" s="23">
        <f>W43/X43</f>
        <v>2.26681127982646</v>
      </c>
      <c r="T43" s="24">
        <f>X43/W43</f>
        <v>0.441148325358852</v>
      </c>
      <c r="U43" s="20">
        <f>U42+1</f>
        <v>42</v>
      </c>
      <c r="V43" s="20">
        <f>V42+5</f>
        <v>210</v>
      </c>
      <c r="W43" s="20">
        <f>COMBIN(V43,2)</f>
        <v>21945</v>
      </c>
      <c r="X43" s="20">
        <f>U43*V43+IF(U43&lt;2,,COMBIN(U43,2))</f>
        <v>9681</v>
      </c>
      <c r="Y43" s="21">
        <f>W43/(W43+X43)</f>
        <v>0.6938911022576359</v>
      </c>
      <c r="Z43" s="21">
        <f>X43/(W43+X43)</f>
        <v>0.306108897742364</v>
      </c>
      <c r="AA43" s="22">
        <f>ABS((Y43-Z43))</f>
        <v>0.387782204515272</v>
      </c>
      <c r="AB43" s="23">
        <f>AF43/AG43</f>
        <v>3.26073131955485</v>
      </c>
      <c r="AC43" s="24">
        <f>AG43/AF43</f>
        <v>0.306679668454412</v>
      </c>
      <c r="AD43" s="20">
        <f>AD42+1</f>
        <v>42</v>
      </c>
      <c r="AE43" s="20">
        <f>AE42+7</f>
        <v>294</v>
      </c>
      <c r="AF43" s="20">
        <f>COMBIN(AE43,2)</f>
        <v>43071</v>
      </c>
      <c r="AG43" s="20">
        <f>AD43*AE43+IF(AD43&lt;2,,COMBIN(AD43,2))</f>
        <v>13209</v>
      </c>
      <c r="AH43" s="21">
        <f>AF43/(AF43+AG43)</f>
        <v>0.765298507462687</v>
      </c>
      <c r="AI43" s="21">
        <f>AG43/(AF43+AG43)</f>
        <v>0.234701492537313</v>
      </c>
      <c r="AJ43" s="22">
        <f>ABS((AH43-AI43))</f>
        <v>0.530597014925374</v>
      </c>
      <c r="AK43" s="23">
        <f>AO43/AP43</f>
        <v>6.25330979699912</v>
      </c>
      <c r="AL43" s="24">
        <f>AP43/AO43</f>
        <v>0.159915314043754</v>
      </c>
      <c r="AM43" s="20">
        <f>AM42+1</f>
        <v>42</v>
      </c>
      <c r="AN43" s="20">
        <f>AN42+13</f>
        <v>546</v>
      </c>
      <c r="AO43" s="20">
        <f>COMBIN(AN43,2)</f>
        <v>148785</v>
      </c>
      <c r="AP43" s="20">
        <f>AM43*AN43+IF(AM43&lt;2,,COMBIN(AM43,2))</f>
        <v>23793</v>
      </c>
      <c r="AQ43" s="21">
        <f>AO43/(AO43+AP43)</f>
        <v>0.862131905573132</v>
      </c>
      <c r="AR43" s="21">
        <f>AP43/(AO43+AP43)</f>
        <v>0.137868094426868</v>
      </c>
      <c r="AS43" s="22">
        <f>ABS((AQ43-AR43))</f>
        <v>0.724263811146264</v>
      </c>
      <c r="AT43" s="23">
        <f>AX43/AY43</f>
        <v>4999.744060111350</v>
      </c>
      <c r="AU43" s="24">
        <f>AY43/AX43</f>
        <v>0.000200010238119615</v>
      </c>
      <c r="AV43" s="20">
        <f>AV42+1</f>
        <v>42</v>
      </c>
      <c r="AW43" s="20">
        <f>AW42+BC41</f>
        <v>420000</v>
      </c>
      <c r="AX43" s="20">
        <f>COMBIN(AW43,2)</f>
        <v>88199790000</v>
      </c>
      <c r="AY43" s="20">
        <f>AV43*AW43+IF(AV43&lt;2,,COMBIN(AV43,2))</f>
        <v>17640861</v>
      </c>
      <c r="AZ43" s="21">
        <f>AX43/(AX43+AY43)</f>
        <v>0.999800029757976</v>
      </c>
      <c r="BA43" s="21">
        <f>AY43/(AX43+AY43)</f>
        <v>0.000199970242023891</v>
      </c>
      <c r="BB43" s="21">
        <f>ABS((AZ43-BA43))</f>
        <v>0.999600059515952</v>
      </c>
      <c r="BC43" s="25">
        <v>10000</v>
      </c>
      <c r="BD43" s="29">
        <f>BH43/BI43</f>
        <v>0.328</v>
      </c>
      <c r="BE43" s="24">
        <f>BI43/BH43</f>
        <v>3.04878048780488</v>
      </c>
      <c r="BF43" s="20">
        <f>BF42+1</f>
        <v>42</v>
      </c>
      <c r="BG43" s="20">
        <f>BG42+1</f>
        <v>42</v>
      </c>
      <c r="BH43" s="20">
        <f>COMBIN(BG43,2)</f>
        <v>861</v>
      </c>
      <c r="BI43" s="20">
        <f>BF43*BG43+IF(BF43&lt;2,,COMBIN(BF43,2))</f>
        <v>2625</v>
      </c>
      <c r="BJ43" s="21">
        <f>BH43/(BH43+BI43)</f>
        <v>0.246987951807229</v>
      </c>
      <c r="BK43" s="21">
        <f>BI43/(BH43+BI43)</f>
        <v>0.753012048192771</v>
      </c>
      <c r="BL43" s="33">
        <f>ABS((BJ43-BK43))</f>
        <v>0.506024096385542</v>
      </c>
      <c r="BM43" s="29">
        <f>BQ43/BR43</f>
        <v>3.26073131955485</v>
      </c>
      <c r="BN43" s="24">
        <f>BR43/BQ43</f>
        <v>0.306679668454412</v>
      </c>
      <c r="BO43" s="20">
        <f>BO42+1</f>
        <v>42</v>
      </c>
      <c r="BP43" s="20">
        <f>BP42+7</f>
        <v>294</v>
      </c>
      <c r="BQ43" s="20">
        <f>COMBIN(BP43,2)</f>
        <v>43071</v>
      </c>
      <c r="BR43" s="20">
        <f>BO43*BP43+IF(BO43&lt;2,,COMBIN(BO43,2))</f>
        <v>13209</v>
      </c>
      <c r="BS43" s="21">
        <f>BQ43/(BQ43+BR43)</f>
        <v>0.765298507462687</v>
      </c>
      <c r="BT43" s="21">
        <f>BR43/(BQ43+BR43)</f>
        <v>0.234701492537313</v>
      </c>
      <c r="BU43" s="30">
        <f>ABS((BS43-BT43))</f>
        <v>0.530597014925374</v>
      </c>
    </row>
    <row r="44" ht="17.65" customHeight="1">
      <c r="A44" s="31">
        <f>E44/F44</f>
        <v>1.28</v>
      </c>
      <c r="B44" s="32">
        <f>F44/E44</f>
        <v>0.78125</v>
      </c>
      <c r="C44" s="20">
        <f>C43+1</f>
        <v>43</v>
      </c>
      <c r="D44" s="20">
        <f>D43+3</f>
        <v>129</v>
      </c>
      <c r="E44" s="20">
        <f>COMBIN(D44,2)</f>
        <v>8256</v>
      </c>
      <c r="F44" s="20">
        <f>C44*D44+IF(C44&lt;2,,COMBIN(C44,2))</f>
        <v>6450</v>
      </c>
      <c r="G44" s="21">
        <f>E44/(E44+F44)</f>
        <v>0.56140350877193</v>
      </c>
      <c r="H44" s="21">
        <f>F44/(E44+F44)</f>
        <v>0.43859649122807</v>
      </c>
      <c r="I44" s="22">
        <f>ABS((G44-H44))</f>
        <v>0.12280701754386</v>
      </c>
      <c r="J44" s="23">
        <f>N44/O44</f>
        <v>0.794392523364486</v>
      </c>
      <c r="K44" s="24">
        <f>O44/N44</f>
        <v>1.25882352941176</v>
      </c>
      <c r="L44" s="20">
        <f>L43+1</f>
        <v>43</v>
      </c>
      <c r="M44" s="20">
        <f>M43+2</f>
        <v>86</v>
      </c>
      <c r="N44" s="20">
        <f>COMBIN(M44,2)</f>
        <v>3655</v>
      </c>
      <c r="O44" s="20">
        <f>L44*M44+IF(L44&lt;2,,COMBIN(L44,2))</f>
        <v>4601</v>
      </c>
      <c r="P44" s="21">
        <f>N44/(N44+O44)</f>
        <v>0.442708333333333</v>
      </c>
      <c r="Q44" s="21">
        <f>O44/(N44+O44)</f>
        <v>0.557291666666667</v>
      </c>
      <c r="R44" s="22">
        <f>ABS((P44-Q44))</f>
        <v>0.114583333333334</v>
      </c>
      <c r="S44" s="23">
        <f>W44/X44</f>
        <v>2.26694915254237</v>
      </c>
      <c r="T44" s="24">
        <f>X44/W44</f>
        <v>0.441121495327103</v>
      </c>
      <c r="U44" s="20">
        <f>U43+1</f>
        <v>43</v>
      </c>
      <c r="V44" s="20">
        <f>V43+5</f>
        <v>215</v>
      </c>
      <c r="W44" s="20">
        <f>COMBIN(V44,2)</f>
        <v>23005</v>
      </c>
      <c r="X44" s="20">
        <f>U44*V44+IF(U44&lt;2,,COMBIN(U44,2))</f>
        <v>10148</v>
      </c>
      <c r="Y44" s="21">
        <f>W44/(W44+X44)</f>
        <v>0.69390402075227</v>
      </c>
      <c r="Z44" s="21">
        <f>X44/(W44+X44)</f>
        <v>0.30609597924773</v>
      </c>
      <c r="AA44" s="22">
        <f>ABS((Y44-Z44))</f>
        <v>0.38780804150454</v>
      </c>
      <c r="AB44" s="23">
        <f>AF44/AG44</f>
        <v>3.26086956521739</v>
      </c>
      <c r="AC44" s="24">
        <f>AG44/AF44</f>
        <v>0.306666666666667</v>
      </c>
      <c r="AD44" s="20">
        <f>AD43+1</f>
        <v>43</v>
      </c>
      <c r="AE44" s="20">
        <f>AE43+7</f>
        <v>301</v>
      </c>
      <c r="AF44" s="20">
        <f>COMBIN(AE44,2)</f>
        <v>45150</v>
      </c>
      <c r="AG44" s="20">
        <f>AD44*AE44+IF(AD44&lt;2,,COMBIN(AD44,2))</f>
        <v>13846</v>
      </c>
      <c r="AH44" s="21">
        <f>AF44/(AF44+AG44)</f>
        <v>0.76530612244898</v>
      </c>
      <c r="AI44" s="21">
        <f>AG44/(AF44+AG44)</f>
        <v>0.23469387755102</v>
      </c>
      <c r="AJ44" s="22">
        <f>ABS((AH44-AI44))</f>
        <v>0.53061224489796</v>
      </c>
      <c r="AK44" s="23">
        <f>AO44/AP44</f>
        <v>6.25344827586207</v>
      </c>
      <c r="AL44" s="24">
        <f>AP44/AO44</f>
        <v>0.159911772814999</v>
      </c>
      <c r="AM44" s="20">
        <f>AM43+1</f>
        <v>43</v>
      </c>
      <c r="AN44" s="20">
        <f>AN43+13</f>
        <v>559</v>
      </c>
      <c r="AO44" s="20">
        <f>COMBIN(AN44,2)</f>
        <v>155961</v>
      </c>
      <c r="AP44" s="20">
        <f>AM44*AN44+IF(AM44&lt;2,,COMBIN(AM44,2))</f>
        <v>24940</v>
      </c>
      <c r="AQ44" s="21">
        <f>AO44/(AO44+AP44)</f>
        <v>0.862134537675303</v>
      </c>
      <c r="AR44" s="21">
        <f>AP44/(AO44+AP44)</f>
        <v>0.137865462324697</v>
      </c>
      <c r="AS44" s="22">
        <f>ABS((AQ44-AR44))</f>
        <v>0.724269075350606</v>
      </c>
      <c r="AT44" s="23">
        <f>AX44/AY44</f>
        <v>4999.744198539140</v>
      </c>
      <c r="AU44" s="24">
        <f>AY44/AX44</f>
        <v>0.000200010232581936</v>
      </c>
      <c r="AV44" s="20">
        <f>AV43+1</f>
        <v>43</v>
      </c>
      <c r="AW44" s="20">
        <f>AW43+BC42</f>
        <v>430000</v>
      </c>
      <c r="AX44" s="20">
        <f>COMBIN(AW44,2)</f>
        <v>92449785000</v>
      </c>
      <c r="AY44" s="20">
        <f>AV44*AW44+IF(AV44&lt;2,,COMBIN(AV44,2))</f>
        <v>18490903</v>
      </c>
      <c r="AZ44" s="21">
        <f>AX44/(AX44+AY44)</f>
        <v>0.999800029763512</v>
      </c>
      <c r="BA44" s="21">
        <f>AY44/(AX44+AY44)</f>
        <v>0.000199970236488427</v>
      </c>
      <c r="BB44" s="21">
        <f>ABS((AZ44-BA44))</f>
        <v>0.999600059527024</v>
      </c>
      <c r="BC44" s="25">
        <v>10000</v>
      </c>
      <c r="BD44" s="29">
        <f>BH44/BI44</f>
        <v>0.328125</v>
      </c>
      <c r="BE44" s="24">
        <f>BI44/BH44</f>
        <v>3.04761904761905</v>
      </c>
      <c r="BF44" s="20">
        <f>BF43+1</f>
        <v>43</v>
      </c>
      <c r="BG44" s="20">
        <f>BG43+1</f>
        <v>43</v>
      </c>
      <c r="BH44" s="20">
        <f>COMBIN(BG44,2)</f>
        <v>903</v>
      </c>
      <c r="BI44" s="20">
        <f>BF44*BG44+IF(BF44&lt;2,,COMBIN(BF44,2))</f>
        <v>2752</v>
      </c>
      <c r="BJ44" s="21">
        <f>BH44/(BH44+BI44)</f>
        <v>0.247058823529412</v>
      </c>
      <c r="BK44" s="21">
        <f>BI44/(BH44+BI44)</f>
        <v>0.752941176470588</v>
      </c>
      <c r="BL44" s="33">
        <f>ABS((BJ44-BK44))</f>
        <v>0.505882352941176</v>
      </c>
      <c r="BM44" s="29">
        <f>BQ44/BR44</f>
        <v>3.26086956521739</v>
      </c>
      <c r="BN44" s="24">
        <f>BR44/BQ44</f>
        <v>0.306666666666667</v>
      </c>
      <c r="BO44" s="20">
        <f>BO43+1</f>
        <v>43</v>
      </c>
      <c r="BP44" s="20">
        <f>BP43+7</f>
        <v>301</v>
      </c>
      <c r="BQ44" s="20">
        <f>COMBIN(BP44,2)</f>
        <v>45150</v>
      </c>
      <c r="BR44" s="20">
        <f>BO44*BP44+IF(BO44&lt;2,,COMBIN(BO44,2))</f>
        <v>13846</v>
      </c>
      <c r="BS44" s="21">
        <f>BQ44/(BQ44+BR44)</f>
        <v>0.76530612244898</v>
      </c>
      <c r="BT44" s="21">
        <f>BR44/(BQ44+BR44)</f>
        <v>0.23469387755102</v>
      </c>
      <c r="BU44" s="30">
        <f>ABS((BS44-BT44))</f>
        <v>0.53061224489796</v>
      </c>
    </row>
    <row r="45" ht="22.15" customHeight="1">
      <c r="A45" s="34">
        <f>E45/F45</f>
        <v>1.28013029315961</v>
      </c>
      <c r="B45" s="35">
        <f>F45/E45</f>
        <v>0.78117048346056</v>
      </c>
      <c r="C45" s="36">
        <f>C44+1</f>
        <v>44</v>
      </c>
      <c r="D45" s="36">
        <f>D44+3</f>
        <v>132</v>
      </c>
      <c r="E45" s="36">
        <f>COMBIN(D45,2)</f>
        <v>8646</v>
      </c>
      <c r="F45" s="36">
        <f>C45*D45+IF(C45&lt;2,,COMBIN(C45,2))</f>
        <v>6754</v>
      </c>
      <c r="G45" s="37">
        <f>E45/(E45+F45)</f>
        <v>0.5614285714285711</v>
      </c>
      <c r="H45" s="37">
        <f>F45/(E45+F45)</f>
        <v>0.438571428571429</v>
      </c>
      <c r="I45" s="38">
        <f>ABS((G45-H45))</f>
        <v>0.122857142857142</v>
      </c>
      <c r="J45" s="39">
        <f>N45/O45</f>
        <v>0.794520547945205</v>
      </c>
      <c r="K45" s="40">
        <f>O45/N45</f>
        <v>1.25862068965517</v>
      </c>
      <c r="L45" s="36">
        <f>L44+1</f>
        <v>44</v>
      </c>
      <c r="M45" s="36">
        <f>M44+2</f>
        <v>88</v>
      </c>
      <c r="N45" s="36">
        <f>COMBIN(M45,2)</f>
        <v>3828</v>
      </c>
      <c r="O45" s="36">
        <f>L45*M45+IF(L45&lt;2,,COMBIN(L45,2))</f>
        <v>4818</v>
      </c>
      <c r="P45" s="37">
        <f>N45/(N45+O45)</f>
        <v>0.442748091603053</v>
      </c>
      <c r="Q45" s="37">
        <f>O45/(N45+O45)</f>
        <v>0.557251908396947</v>
      </c>
      <c r="R45" s="38">
        <f>ABS((P45-Q45))</f>
        <v>0.114503816793894</v>
      </c>
      <c r="S45" s="39">
        <f>W45/X45</f>
        <v>2.26708074534161</v>
      </c>
      <c r="T45" s="40">
        <f>X45/W45</f>
        <v>0.441095890410959</v>
      </c>
      <c r="U45" s="36">
        <f>U44+1</f>
        <v>44</v>
      </c>
      <c r="V45" s="36">
        <f>V44+5</f>
        <v>220</v>
      </c>
      <c r="W45" s="36">
        <f>COMBIN(V45,2)</f>
        <v>24090</v>
      </c>
      <c r="X45" s="36">
        <f>U45*V45+IF(U45&lt;2,,COMBIN(U45,2))</f>
        <v>10626</v>
      </c>
      <c r="Y45" s="37">
        <f>W45/(W45+X45)</f>
        <v>0.693916349809886</v>
      </c>
      <c r="Z45" s="37">
        <f>X45/(W45+X45)</f>
        <v>0.306083650190114</v>
      </c>
      <c r="AA45" s="38">
        <f>ABS((Y45-Z45))</f>
        <v>0.387832699619772</v>
      </c>
      <c r="AB45" s="39">
        <f>AF45/AG45</f>
        <v>3.26100151745068</v>
      </c>
      <c r="AC45" s="40">
        <f>AG45/AF45</f>
        <v>0.306654257794323</v>
      </c>
      <c r="AD45" s="36">
        <f>AD44+1</f>
        <v>44</v>
      </c>
      <c r="AE45" s="36">
        <f>AE44+7</f>
        <v>308</v>
      </c>
      <c r="AF45" s="36">
        <f>COMBIN(AE45,2)</f>
        <v>47278</v>
      </c>
      <c r="AG45" s="36">
        <f>AD45*AE45+IF(AD45&lt;2,,COMBIN(AD45,2))</f>
        <v>14498</v>
      </c>
      <c r="AH45" s="37">
        <f>AF45/(AF45+AG45)</f>
        <v>0.76531339031339</v>
      </c>
      <c r="AI45" s="37">
        <f>AG45/(AF45+AG45)</f>
        <v>0.23468660968661</v>
      </c>
      <c r="AJ45" s="38">
        <f>ABS((AH45-AI45))</f>
        <v>0.53062678062678</v>
      </c>
      <c r="AK45" s="39">
        <f>AO45/AP45</f>
        <v>6.25358045492839</v>
      </c>
      <c r="AL45" s="40">
        <f>AP45/AO45</f>
        <v>0.159908392833086</v>
      </c>
      <c r="AM45" s="36">
        <f>AM44+1</f>
        <v>44</v>
      </c>
      <c r="AN45" s="36">
        <f>AN44+13</f>
        <v>572</v>
      </c>
      <c r="AO45" s="36">
        <f>COMBIN(AN45,2)</f>
        <v>163306</v>
      </c>
      <c r="AP45" s="36">
        <f>AM45*AN45+IF(AM45&lt;2,,COMBIN(AM45,2))</f>
        <v>26114</v>
      </c>
      <c r="AQ45" s="37">
        <f>AO45/(AO45+AP45)</f>
        <v>0.862137049941928</v>
      </c>
      <c r="AR45" s="37">
        <f>AP45/(AO45+AP45)</f>
        <v>0.137862950058072</v>
      </c>
      <c r="AS45" s="38">
        <f>ABS((AQ45-AR45))</f>
        <v>0.724274099883856</v>
      </c>
      <c r="AT45" s="39">
        <f>AX45/AY45</f>
        <v>4999.744330674750</v>
      </c>
      <c r="AU45" s="40">
        <f>AY45/AX45</f>
        <v>0.000200010227295971</v>
      </c>
      <c r="AV45" s="36">
        <f>AV44+1</f>
        <v>44</v>
      </c>
      <c r="AW45" s="36">
        <f>AW44+BC43</f>
        <v>440000</v>
      </c>
      <c r="AX45" s="36">
        <f>COMBIN(AW45,2)</f>
        <v>96799780000</v>
      </c>
      <c r="AY45" s="36">
        <f>AV45*AW45+IF(AV45&lt;2,,COMBIN(AV45,2))</f>
        <v>19360946</v>
      </c>
      <c r="AZ45" s="37">
        <f>AX45/(AX45+AY45)</f>
        <v>0.999800029768795</v>
      </c>
      <c r="BA45" s="37">
        <f>AY45/(AX45+AY45)</f>
        <v>0.000199970231204575</v>
      </c>
      <c r="BB45" s="37">
        <f>ABS((AZ45-BA45))</f>
        <v>0.99960005953759</v>
      </c>
      <c r="BC45" s="41"/>
      <c r="BD45" s="42">
        <f>BH45/BI45</f>
        <v>0.32824427480916</v>
      </c>
      <c r="BE45" s="40">
        <f>BI45/BH45</f>
        <v>3.04651162790698</v>
      </c>
      <c r="BF45" s="36">
        <f>BF44+1</f>
        <v>44</v>
      </c>
      <c r="BG45" s="36">
        <f>BG44+1</f>
        <v>44</v>
      </c>
      <c r="BH45" s="36">
        <f>COMBIN(BG45,2)</f>
        <v>946</v>
      </c>
      <c r="BI45" s="36">
        <f>BF45*BG45+IF(BF45&lt;2,,COMBIN(BF45,2))</f>
        <v>2882</v>
      </c>
      <c r="BJ45" s="37">
        <f>BH45/(BH45+BI45)</f>
        <v>0.247126436781609</v>
      </c>
      <c r="BK45" s="37">
        <f>BI45/(BH45+BI45)</f>
        <v>0.7528735632183911</v>
      </c>
      <c r="BL45" s="43">
        <f>ABS((BJ45-BK45))</f>
        <v>0.505747126436782</v>
      </c>
      <c r="BM45" s="42">
        <f>BQ45/BR45</f>
        <v>3.26100151745068</v>
      </c>
      <c r="BN45" s="40">
        <f>BR45/BQ45</f>
        <v>0.306654257794323</v>
      </c>
      <c r="BO45" s="36">
        <f>BO44+1</f>
        <v>44</v>
      </c>
      <c r="BP45" s="36">
        <f>BP44+7</f>
        <v>308</v>
      </c>
      <c r="BQ45" s="36">
        <f>COMBIN(BP45,2)</f>
        <v>47278</v>
      </c>
      <c r="BR45" s="36">
        <f>BO45*BP45+IF(BO45&lt;2,,COMBIN(BO45,2))</f>
        <v>14498</v>
      </c>
      <c r="BS45" s="37">
        <f>BQ45/(BQ45+BR45)</f>
        <v>0.76531339031339</v>
      </c>
      <c r="BT45" s="37">
        <f>BR45/(BQ45+BR45)</f>
        <v>0.23468660968661</v>
      </c>
      <c r="BU45" s="44">
        <f>ABS((BS45-BT45))</f>
        <v>0.53062678062678</v>
      </c>
    </row>
    <row r="46" ht="26.65" customHeight="1">
      <c r="A46" s="45">
        <f>A2+B2</f>
        <v>2</v>
      </c>
      <c r="B46" s="46">
        <f>A45+B45</f>
        <v>2.06130077662017</v>
      </c>
      <c r="C46" s="47"/>
      <c r="D46" s="47"/>
      <c r="E46" s="47"/>
      <c r="F46" s="47"/>
      <c r="G46" s="48"/>
      <c r="H46" s="48"/>
      <c r="I46" s="49">
        <f>I45-I2</f>
        <v>0.122857142857142</v>
      </c>
      <c r="J46" s="50">
        <f>J2+K2</f>
        <v>2.5</v>
      </c>
      <c r="K46" s="51">
        <f>J45+K45</f>
        <v>2.05314123760038</v>
      </c>
      <c r="L46" s="47"/>
      <c r="M46" s="47"/>
      <c r="N46" s="47"/>
      <c r="O46" s="47"/>
      <c r="P46" s="48"/>
      <c r="Q46" s="48"/>
      <c r="R46" s="49">
        <f>ABS(R45-R2)</f>
        <v>0.21882951653944</v>
      </c>
      <c r="S46" s="50">
        <f>S2+T2</f>
        <v>2.5</v>
      </c>
      <c r="T46" s="51">
        <f>S45+T45</f>
        <v>2.70817663575257</v>
      </c>
      <c r="U46" s="47"/>
      <c r="V46" s="47"/>
      <c r="W46" s="47"/>
      <c r="X46" s="47"/>
      <c r="Y46" s="48"/>
      <c r="Z46" s="48"/>
      <c r="AA46" s="49">
        <f>ABS(AA45-AA2)</f>
        <v>0.054499366286438</v>
      </c>
      <c r="AB46" s="50">
        <f>AB2+AC2</f>
        <v>3.33333333333333</v>
      </c>
      <c r="AC46" s="51">
        <f>AB45+AC45</f>
        <v>3.567655775245</v>
      </c>
      <c r="AD46" s="47"/>
      <c r="AE46" s="47"/>
      <c r="AF46" s="47"/>
      <c r="AG46" s="47"/>
      <c r="AH46" s="48"/>
      <c r="AI46" s="48"/>
      <c r="AJ46" s="49">
        <f>ABS(AJ45-AJ2)</f>
        <v>0.03062678062678</v>
      </c>
      <c r="AK46" s="50">
        <f>AK2+AL2</f>
        <v>6.16666666666667</v>
      </c>
      <c r="AL46" s="51">
        <f>AK45+AL45</f>
        <v>6.41348884776148</v>
      </c>
      <c r="AM46" s="47"/>
      <c r="AN46" s="47"/>
      <c r="AO46" s="47"/>
      <c r="AP46" s="47"/>
      <c r="AQ46" s="48"/>
      <c r="AR46" s="48"/>
      <c r="AS46" s="49">
        <f>ABS(AS45-AS2)</f>
        <v>0.009988385598142</v>
      </c>
      <c r="AT46" s="50">
        <f>AT2+AU2</f>
        <v>4999.50020002</v>
      </c>
      <c r="AU46" s="51">
        <f>AT45+AU45</f>
        <v>4999.744530684980</v>
      </c>
      <c r="AV46" s="47"/>
      <c r="AW46" s="47"/>
      <c r="AX46" s="47"/>
      <c r="AY46" s="47"/>
      <c r="AZ46" s="48"/>
      <c r="BA46" s="48"/>
      <c r="BB46" s="52">
        <f>ABS(BB45-BB2)</f>
        <v>1.954159e-08</v>
      </c>
      <c r="BC46" s="53"/>
      <c r="BD46" s="54">
        <f>BD2+BE2</f>
      </c>
      <c r="BE46" s="55">
        <f>BD45+BE45</f>
        <v>3.37475590271614</v>
      </c>
      <c r="BF46" s="55"/>
      <c r="BG46" s="55"/>
      <c r="BH46" s="55"/>
      <c r="BI46" s="55"/>
      <c r="BJ46" s="55"/>
      <c r="BK46" s="55"/>
      <c r="BL46" s="53"/>
      <c r="BM46" s="54"/>
      <c r="BN46" s="55"/>
      <c r="BO46" s="55"/>
      <c r="BP46" s="55"/>
      <c r="BQ46" s="55"/>
      <c r="BR46" s="55"/>
      <c r="BS46" s="55"/>
      <c r="BT46" s="55"/>
      <c r="BU46" s="56"/>
    </row>
    <row r="47" ht="23.15" customHeight="1">
      <c r="A47" s="57"/>
      <c r="B47" s="58"/>
      <c r="C47" s="59"/>
      <c r="D47" s="59"/>
      <c r="E47" s="59"/>
      <c r="F47" s="59"/>
      <c r="G47" s="60"/>
      <c r="H47" s="60"/>
      <c r="I47" s="61"/>
      <c r="J47" s="62"/>
      <c r="K47" s="63"/>
      <c r="L47" s="59"/>
      <c r="M47" s="59"/>
      <c r="N47" s="59"/>
      <c r="O47" s="59"/>
      <c r="P47" s="60"/>
      <c r="Q47" s="60"/>
      <c r="R47" s="61"/>
      <c r="S47" s="62"/>
      <c r="T47" s="63"/>
      <c r="U47" s="59"/>
      <c r="V47" s="59"/>
      <c r="W47" s="59"/>
      <c r="X47" s="59"/>
      <c r="Y47" s="60"/>
      <c r="Z47" s="60"/>
      <c r="AA47" s="61"/>
      <c r="AB47" s="62"/>
      <c r="AC47" s="63"/>
      <c r="AD47" s="59"/>
      <c r="AE47" s="59"/>
      <c r="AF47" s="59"/>
      <c r="AG47" s="59"/>
      <c r="AH47" s="60"/>
      <c r="AI47" s="60"/>
      <c r="AJ47" s="61"/>
      <c r="AK47" s="62"/>
      <c r="AL47" s="63"/>
      <c r="AM47" s="59"/>
      <c r="AN47" s="59"/>
      <c r="AO47" s="59"/>
      <c r="AP47" s="59"/>
      <c r="AQ47" s="60"/>
      <c r="AR47" s="60"/>
      <c r="AS47" s="61"/>
      <c r="AT47" t="s" s="64">
        <v>18</v>
      </c>
      <c r="AU47" t="s" s="65">
        <v>19</v>
      </c>
      <c r="AV47" s="66"/>
      <c r="AW47" s="66"/>
      <c r="AX47" s="66"/>
      <c r="AY47" s="66"/>
      <c r="AZ47" s="66"/>
      <c r="BA47" s="66"/>
      <c r="BB47" s="66"/>
      <c r="BC47" s="67"/>
      <c r="BD47" s="68"/>
      <c r="BE47" s="69"/>
      <c r="BF47" s="69"/>
      <c r="BG47" s="69"/>
      <c r="BH47" s="69"/>
      <c r="BI47" s="69"/>
      <c r="BJ47" s="69"/>
      <c r="BK47" s="69"/>
      <c r="BL47" s="67"/>
      <c r="BM47" s="68"/>
      <c r="BN47" s="69"/>
      <c r="BO47" s="69"/>
      <c r="BP47" s="69"/>
      <c r="BQ47" s="69"/>
      <c r="BR47" s="69"/>
      <c r="BS47" s="69"/>
      <c r="BT47" s="69"/>
      <c r="BU47" s="70"/>
    </row>
    <row r="48" ht="18.65" customHeight="1">
      <c r="A48" t="s" s="71">
        <v>18</v>
      </c>
      <c r="B48" t="s" s="72">
        <v>19</v>
      </c>
      <c r="C48" s="73"/>
      <c r="D48" s="73"/>
      <c r="E48" s="73"/>
      <c r="F48" s="73"/>
      <c r="G48" s="73"/>
      <c r="H48" s="73"/>
      <c r="I48" s="73"/>
      <c r="J48" t="s" s="72">
        <v>18</v>
      </c>
      <c r="K48" t="s" s="72">
        <v>19</v>
      </c>
      <c r="L48" s="73"/>
      <c r="M48" s="73"/>
      <c r="N48" s="73"/>
      <c r="O48" s="73"/>
      <c r="P48" s="73"/>
      <c r="Q48" s="73"/>
      <c r="R48" s="73"/>
      <c r="S48" t="s" s="72">
        <v>18</v>
      </c>
      <c r="T48" t="s" s="72">
        <v>19</v>
      </c>
      <c r="U48" s="73"/>
      <c r="V48" s="73"/>
      <c r="W48" s="73"/>
      <c r="X48" s="73"/>
      <c r="Y48" s="73"/>
      <c r="Z48" s="73"/>
      <c r="AA48" s="73"/>
      <c r="AB48" t="s" s="72">
        <v>18</v>
      </c>
      <c r="AC48" t="s" s="72">
        <v>19</v>
      </c>
      <c r="AD48" s="73"/>
      <c r="AE48" s="73"/>
      <c r="AF48" s="73"/>
      <c r="AG48" s="73"/>
      <c r="AH48" s="73"/>
      <c r="AI48" s="73"/>
      <c r="AJ48" s="73"/>
      <c r="AK48" t="s" s="72">
        <v>18</v>
      </c>
      <c r="AL48" t="s" s="72">
        <v>19</v>
      </c>
      <c r="AM48" s="73"/>
      <c r="AN48" s="73"/>
      <c r="AO48" s="73"/>
      <c r="AP48" s="73"/>
      <c r="AQ48" s="73"/>
      <c r="AR48" s="73"/>
      <c r="AS48" s="74"/>
      <c r="AT48" s="75"/>
      <c r="AU48" s="73"/>
      <c r="AV48" s="73"/>
      <c r="AW48" s="73"/>
      <c r="AX48" s="73"/>
      <c r="AY48" s="73"/>
      <c r="AZ48" s="73"/>
      <c r="BA48" s="73"/>
      <c r="BB48" s="73"/>
      <c r="BC48" s="76"/>
      <c r="BD48" s="77"/>
      <c r="BE48" s="78"/>
      <c r="BF48" s="78"/>
      <c r="BG48" s="78"/>
      <c r="BH48" s="78"/>
      <c r="BI48" s="78"/>
      <c r="BJ48" s="78"/>
      <c r="BK48" s="78"/>
      <c r="BL48" s="76"/>
      <c r="BM48" s="77"/>
      <c r="BN48" s="78"/>
      <c r="BO48" s="78"/>
      <c r="BP48" s="78"/>
      <c r="BQ48" s="78"/>
      <c r="BR48" s="78"/>
      <c r="BS48" s="78"/>
      <c r="BT48" s="78"/>
      <c r="BU48" s="79"/>
    </row>
  </sheetData>
  <pageMargins left="0.75" right="0.75" top="0.75" bottom="0.5" header="0.25" footer="0.25"/>
  <pageSetup firstPageNumber="1" fitToHeight="1" fitToWidth="1" scale="100" useFirstPageNumber="0" orientation="landscape" pageOrder="downThenOver"/>
  <drawing r:id="rId1"/>
  <legacyDrawing r:id="rId2"/>
</worksheet>
</file>

<file path=xl/worksheets/sheet3.xml><?xml version="1.0" encoding="utf-8"?>
<worksheet xmlns:r="http://schemas.openxmlformats.org/officeDocument/2006/relationships" xmlns="http://schemas.openxmlformats.org/spreadsheetml/2006/main">
  <dimension ref="A1:K11"/>
  <sheetViews>
    <sheetView workbookViewId="0" showGridLines="0" defaultGridColor="1"/>
  </sheetViews>
  <sheetFormatPr defaultColWidth="12" defaultRowHeight="17.1" customHeight="1" outlineLevelRow="0" outlineLevelCol="0"/>
  <cols>
    <col min="1" max="1" width="13.1719" style="80" customWidth="1"/>
    <col min="2" max="11" width="12" style="80" customWidth="1"/>
    <col min="12" max="16384" width="12" style="80" customWidth="1"/>
  </cols>
  <sheetData>
    <row r="1" ht="17.65" customHeight="1">
      <c r="A1" s="81"/>
      <c r="B1" t="s" s="82">
        <v>22</v>
      </c>
      <c r="C1" s="81"/>
      <c r="D1" s="81"/>
      <c r="E1" s="81"/>
      <c r="F1" s="81"/>
      <c r="G1" s="81"/>
      <c r="H1" s="81"/>
      <c r="I1" s="81"/>
      <c r="J1" s="81"/>
      <c r="K1" s="81"/>
    </row>
    <row r="2" ht="17.65" customHeight="1">
      <c r="A2" s="81"/>
      <c r="B2" s="81"/>
      <c r="C2" s="83">
        <v>1</v>
      </c>
      <c r="D2" s="83">
        <v>2</v>
      </c>
      <c r="E2" s="83">
        <v>3</v>
      </c>
      <c r="F2" s="83">
        <v>4</v>
      </c>
      <c r="G2" s="83">
        <v>5</v>
      </c>
      <c r="H2" s="83">
        <v>6</v>
      </c>
      <c r="I2" s="83">
        <v>7</v>
      </c>
      <c r="J2" s="83">
        <v>8</v>
      </c>
      <c r="K2" s="83">
        <v>9</v>
      </c>
    </row>
    <row r="3" ht="17.65" customHeight="1">
      <c r="A3" t="s" s="84">
        <v>23</v>
      </c>
      <c r="B3" s="85">
        <v>1e-07</v>
      </c>
      <c r="C3" s="86">
        <v>1.0000001</v>
      </c>
      <c r="D3" s="87"/>
      <c r="E3" s="87"/>
      <c r="F3" s="87"/>
      <c r="G3" s="87"/>
      <c r="H3" s="87"/>
      <c r="I3" s="87"/>
      <c r="J3" s="87"/>
      <c r="K3" s="87"/>
    </row>
    <row r="4" ht="17.65" customHeight="1">
      <c r="A4" s="88"/>
      <c r="B4" s="85">
        <v>2e-07</v>
      </c>
      <c r="C4" s="87"/>
      <c r="D4" s="87"/>
      <c r="E4" s="87"/>
      <c r="F4" s="87"/>
      <c r="G4" s="87"/>
      <c r="H4" s="87"/>
      <c r="I4" s="87"/>
      <c r="J4" s="87"/>
      <c r="K4" s="87"/>
    </row>
    <row r="5" ht="17.65" customHeight="1">
      <c r="A5" s="88"/>
      <c r="B5" s="85">
        <v>3e-07</v>
      </c>
      <c r="C5" s="87"/>
      <c r="D5" s="87"/>
      <c r="E5" s="87"/>
      <c r="F5" s="87"/>
      <c r="G5" s="87"/>
      <c r="H5" s="87"/>
      <c r="I5" s="87"/>
      <c r="J5" s="87"/>
      <c r="K5" s="87"/>
    </row>
    <row r="6" ht="17.65" customHeight="1">
      <c r="A6" s="88"/>
      <c r="B6" s="85">
        <v>4e-07</v>
      </c>
      <c r="C6" s="87"/>
      <c r="D6" s="87"/>
      <c r="E6" s="87"/>
      <c r="F6" s="87"/>
      <c r="G6" s="87"/>
      <c r="H6" s="87"/>
      <c r="I6" s="87"/>
      <c r="J6" s="87"/>
      <c r="K6" s="87"/>
    </row>
    <row r="7" ht="17.65" customHeight="1">
      <c r="A7" s="88"/>
      <c r="B7" s="85">
        <v>5e-07</v>
      </c>
      <c r="C7" s="87"/>
      <c r="D7" s="87"/>
      <c r="E7" s="87"/>
      <c r="F7" s="87"/>
      <c r="G7" s="87"/>
      <c r="H7" s="87"/>
      <c r="I7" s="87"/>
      <c r="J7" s="87"/>
      <c r="K7" s="87"/>
    </row>
    <row r="8" ht="17.65" customHeight="1">
      <c r="A8" s="88"/>
      <c r="B8" s="85">
        <v>6e-07</v>
      </c>
      <c r="C8" s="87"/>
      <c r="D8" s="87"/>
      <c r="E8" s="87"/>
      <c r="F8" s="87"/>
      <c r="G8" s="87"/>
      <c r="H8" s="87"/>
      <c r="I8" s="87"/>
      <c r="J8" s="87"/>
      <c r="K8" s="87"/>
    </row>
    <row r="9" ht="17.65" customHeight="1">
      <c r="A9" s="88"/>
      <c r="B9" s="85">
        <v>7e-07</v>
      </c>
      <c r="C9" s="87"/>
      <c r="D9" s="87"/>
      <c r="E9" s="87"/>
      <c r="F9" s="87"/>
      <c r="G9" s="87"/>
      <c r="H9" s="87"/>
      <c r="I9" s="87"/>
      <c r="J9" s="87"/>
      <c r="K9" s="87"/>
    </row>
    <row r="10" ht="17.65" customHeight="1">
      <c r="A10" s="88"/>
      <c r="B10" s="85">
        <v>8e-07</v>
      </c>
      <c r="C10" s="87"/>
      <c r="D10" s="87"/>
      <c r="E10" s="87"/>
      <c r="F10" s="87"/>
      <c r="G10" s="87"/>
      <c r="H10" s="87"/>
      <c r="I10" s="87"/>
      <c r="J10" s="87"/>
      <c r="K10" s="87"/>
    </row>
    <row r="11" ht="17.65" customHeight="1">
      <c r="A11" s="88"/>
      <c r="B11" s="85">
        <v>9e-07</v>
      </c>
      <c r="C11" s="87"/>
      <c r="D11" s="87"/>
      <c r="E11" s="87"/>
      <c r="F11" s="87"/>
      <c r="G11" s="87"/>
      <c r="H11" s="87"/>
      <c r="I11" s="87"/>
      <c r="J11" s="87"/>
      <c r="K11" s="87"/>
    </row>
  </sheetData>
  <mergeCells count="2">
    <mergeCell ref="B1:K1"/>
    <mergeCell ref="A3:A11"/>
  </mergeCells>
  <pageMargins left="0.75" right="0.75" top="0.75" bottom="0.5" header="0.25" footer="0.25"/>
  <pageSetup firstPageNumber="1" fitToHeight="1" fitToWidth="1" scale="100" useFirstPageNumber="0" orientation="landscape" pageOrder="downThenOver"/>
  <drawing r:id="rId1"/>
  <legacyDrawing r:id="rId2"/>
</worksheet>
</file>

<file path=xl/worksheets/sheet4.xml><?xml version="1.0" encoding="utf-8"?>
<worksheet xmlns:r="http://schemas.openxmlformats.org/officeDocument/2006/relationships" xmlns="http://schemas.openxmlformats.org/spreadsheetml/2006/main">
  <dimension ref="A1:J10"/>
  <sheetViews>
    <sheetView workbookViewId="0" showGridLines="0" defaultGridColor="1"/>
  </sheetViews>
  <sheetFormatPr defaultColWidth="12" defaultRowHeight="17.1" customHeight="1" outlineLevelRow="0" outlineLevelCol="0"/>
  <cols>
    <col min="1" max="10" width="12" style="89" customWidth="1"/>
    <col min="11" max="16384" width="12" style="89" customWidth="1"/>
  </cols>
  <sheetData>
    <row r="1" ht="43.65" customHeight="1">
      <c r="A1" t="s" s="82">
        <v>26</v>
      </c>
      <c r="B1" t="s" s="82">
        <v>27</v>
      </c>
      <c r="C1" s="83">
        <v>2</v>
      </c>
      <c r="D1" s="83">
        <v>3</v>
      </c>
      <c r="E1" s="83">
        <v>4</v>
      </c>
      <c r="F1" s="83">
        <v>5</v>
      </c>
      <c r="G1" s="83">
        <v>6</v>
      </c>
      <c r="H1" s="83">
        <v>7</v>
      </c>
      <c r="I1" s="83">
        <v>8</v>
      </c>
      <c r="J1" s="83">
        <v>9</v>
      </c>
    </row>
    <row r="2" ht="17.65" customHeight="1">
      <c r="A2" t="s" s="84">
        <v>28</v>
      </c>
      <c r="B2" t="s" s="90">
        <v>29</v>
      </c>
      <c r="C2" s="87"/>
      <c r="D2" s="87"/>
      <c r="E2" s="87"/>
      <c r="F2" s="87"/>
      <c r="G2" s="87"/>
      <c r="H2" s="87"/>
      <c r="I2" s="87"/>
      <c r="J2" s="87"/>
    </row>
    <row r="3" ht="17.65" customHeight="1">
      <c r="A3" s="85">
        <v>2e-07</v>
      </c>
      <c r="B3" s="87"/>
      <c r="C3" s="87"/>
      <c r="D3" s="87"/>
      <c r="E3" s="87"/>
      <c r="F3" s="87"/>
      <c r="G3" s="87"/>
      <c r="H3" s="87"/>
      <c r="I3" s="87"/>
      <c r="J3" s="87"/>
    </row>
    <row r="4" ht="17.65" customHeight="1">
      <c r="A4" s="85">
        <v>3e-07</v>
      </c>
      <c r="B4" s="87"/>
      <c r="C4" s="87"/>
      <c r="D4" s="87"/>
      <c r="E4" s="87"/>
      <c r="F4" s="87"/>
      <c r="G4" s="87"/>
      <c r="H4" s="87"/>
      <c r="I4" s="87"/>
      <c r="J4" s="87"/>
    </row>
    <row r="5" ht="17.65" customHeight="1">
      <c r="A5" s="85">
        <v>4e-07</v>
      </c>
      <c r="B5" s="87"/>
      <c r="C5" s="87"/>
      <c r="D5" s="87"/>
      <c r="E5" s="87"/>
      <c r="F5" s="87"/>
      <c r="G5" s="87"/>
      <c r="H5" s="87"/>
      <c r="I5" s="87"/>
      <c r="J5" s="87"/>
    </row>
    <row r="6" ht="17.65" customHeight="1">
      <c r="A6" s="85">
        <v>5e-07</v>
      </c>
      <c r="B6" s="87"/>
      <c r="C6" s="87"/>
      <c r="D6" s="87"/>
      <c r="E6" s="87"/>
      <c r="F6" s="87"/>
      <c r="G6" s="87"/>
      <c r="H6" s="87"/>
      <c r="I6" s="87"/>
      <c r="J6" s="87"/>
    </row>
    <row r="7" ht="17.65" customHeight="1">
      <c r="A7" s="85">
        <v>6e-07</v>
      </c>
      <c r="B7" s="87"/>
      <c r="C7" s="87"/>
      <c r="D7" s="87"/>
      <c r="E7" s="87"/>
      <c r="F7" s="87"/>
      <c r="G7" s="87"/>
      <c r="H7" s="87"/>
      <c r="I7" s="87"/>
      <c r="J7" s="87"/>
    </row>
    <row r="8" ht="17.65" customHeight="1">
      <c r="A8" s="85">
        <v>7e-07</v>
      </c>
      <c r="B8" s="87"/>
      <c r="C8" s="87"/>
      <c r="D8" s="87"/>
      <c r="E8" s="87"/>
      <c r="F8" s="87"/>
      <c r="G8" s="87"/>
      <c r="H8" s="87"/>
      <c r="I8" s="87"/>
      <c r="J8" s="87"/>
    </row>
    <row r="9" ht="17.65" customHeight="1">
      <c r="A9" s="85">
        <v>8e-07</v>
      </c>
      <c r="B9" s="87"/>
      <c r="C9" s="87"/>
      <c r="D9" s="87"/>
      <c r="E9" s="87"/>
      <c r="F9" s="87"/>
      <c r="G9" s="87"/>
      <c r="H9" s="87"/>
      <c r="I9" s="87"/>
      <c r="J9" s="87"/>
    </row>
    <row r="10" ht="17.65" customHeight="1">
      <c r="A10" s="85">
        <v>9e-07</v>
      </c>
      <c r="B10" s="87"/>
      <c r="C10" s="87"/>
      <c r="D10" s="87"/>
      <c r="E10" s="87"/>
      <c r="F10" s="87"/>
      <c r="G10" s="87"/>
      <c r="H10" s="87"/>
      <c r="I10" s="87"/>
      <c r="J10" s="87"/>
    </row>
  </sheetData>
  <pageMargins left="0.75" right="0.75" top="0.75" bottom="0.5" header="0.25" footer="0.25"/>
  <pageSetup firstPageNumber="1" fitToHeight="1" fitToWidth="1" scale="100" useFirstPageNumber="0" orientation="landscape" pageOrder="downThenOver"/>
  <drawing r:id="rId1"/>
  <legacyDrawing r:id="rId2"/>
</worksheet>
</file>

<file path=xl/worksheets/sheet5.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75" right="0.75" top="0.75" bottom="0.5" header="0.25" footer="0.25"/>
  <pageSetup firstPageNumber="1" fitToHeight="1" fitToWidth="1" scale="100"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